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งานพัสดุ\2569\สขร\2569-07\"/>
    </mc:Choice>
  </mc:AlternateContent>
  <xr:revisionPtr revIDLastSave="0" documentId="13_ncr:1_{12237219-D84D-4326-A3F7-CFB82CE49D34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Sheet1!$A$1:$L$24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33" i="1"/>
  <c r="D32" i="1"/>
  <c r="D28" i="1"/>
  <c r="D27" i="1"/>
  <c r="G8" i="1"/>
  <c r="G7" i="1"/>
  <c r="D16" i="1"/>
  <c r="N23" i="1"/>
  <c r="D26" i="1"/>
  <c r="G9" i="1"/>
  <c r="G10" i="1"/>
  <c r="G11" i="1"/>
  <c r="G12" i="1"/>
  <c r="G13" i="1"/>
  <c r="G14" i="1"/>
  <c r="G15" i="1"/>
  <c r="N22" i="1"/>
  <c r="D13" i="1"/>
  <c r="D14" i="1"/>
  <c r="D15" i="1"/>
  <c r="D8" i="1"/>
  <c r="D9" i="1"/>
  <c r="D10" i="1"/>
  <c r="D11" i="1"/>
  <c r="D12" i="1"/>
  <c r="D7" i="1"/>
  <c r="N25" i="1"/>
  <c r="N24" i="1"/>
  <c r="E35" i="1"/>
  <c r="E29" i="1" l="1"/>
  <c r="E30" i="1" s="1"/>
  <c r="G16" i="1"/>
  <c r="D29" i="1" l="1"/>
  <c r="D36" i="1"/>
  <c r="E36" i="1"/>
  <c r="D38" i="1" l="1"/>
  <c r="D30" i="1"/>
  <c r="J8" i="1" l="1"/>
  <c r="J9" i="1" s="1"/>
  <c r="J10" i="1" s="1"/>
  <c r="J11" i="1" s="1"/>
  <c r="J12" i="1" s="1"/>
  <c r="J13" i="1" s="1"/>
  <c r="J14" i="1" s="1"/>
  <c r="J15" i="1" s="1"/>
  <c r="J16" i="1" s="1"/>
</calcChain>
</file>

<file path=xl/sharedStrings.xml><?xml version="1.0" encoding="utf-8"?>
<sst xmlns="http://schemas.openxmlformats.org/spreadsheetml/2006/main" count="120" uniqueCount="76">
  <si>
    <t>เทศบาลตำบลไผ่  อำเภอเมืองกาฬสินธุ์  จังหวัดกาฬสินธุ์</t>
  </si>
  <si>
    <t>ลำดับที่</t>
  </si>
  <si>
    <t>วงเงินที่จัดซื้อ</t>
  </si>
  <si>
    <t>ราคากลาง</t>
  </si>
  <si>
    <t>วิธีซื้อหรือจ้าง</t>
  </si>
  <si>
    <t>ผู้เสนอราคาและ</t>
  </si>
  <si>
    <t>ผู้ที่ได้รับคัดเลือก</t>
  </si>
  <si>
    <t>เหตุผลที่คัดเลือกโดยสังเขป</t>
  </si>
  <si>
    <t>หรือจัดจ้าง (บาท)</t>
  </si>
  <si>
    <t>(บาท)</t>
  </si>
  <si>
    <t>ราคาที่เสนอ</t>
  </si>
  <si>
    <t>และราคา</t>
  </si>
  <si>
    <t>"</t>
  </si>
  <si>
    <t>เลขที่สัญญา</t>
  </si>
  <si>
    <t>วันที่ของสัญญา</t>
  </si>
  <si>
    <t>เป็นผู้มีอาชีพรับจ้างโดยตรง</t>
  </si>
  <si>
    <t>สขร.1</t>
  </si>
  <si>
    <t>วิธีเฉพาะเจาะจง</t>
  </si>
  <si>
    <t>รายการจัดซื้อจัดจ้าง</t>
  </si>
  <si>
    <t>จ้างเหมาซ่อมเครื่องปรินเตอร์ หมายเลข 439-59-0020</t>
  </si>
  <si>
    <t>จ้างเหมาซ่อมเครื่องปรินเตอร์ หมายเลข 439-57-0017</t>
  </si>
  <si>
    <t>จ้างเหมาซ่อมเครื่องปรินเตอร์ หมายเลข 439-62-0025</t>
  </si>
  <si>
    <t>จ้างเหมาซ่อมรถยนต์ส่วนกลาง บม-7917</t>
  </si>
  <si>
    <t>จ้างเหมาสำรวจข้อมูลสัตว์และขึ้นทะเบียนสัตว์</t>
  </si>
  <si>
    <t>จ้างเหมาซ่อมแซมรถยนต์ส่วนกลาง กน-886 กส.</t>
  </si>
  <si>
    <t>จ้างเหมาซ่อมแซมเครื่องพิมพ์ หมายเลข 439-56-0018</t>
  </si>
  <si>
    <t xml:space="preserve">จ้างเหมาซ่อมแซมรถยนต์บรรทุกน้ำอเนกประสงค์ </t>
  </si>
  <si>
    <t>จัดซื้ออาหารเสริม (นม) สำหรับโรงเรียน ภายในเขตเทศบาลตำบลไผ่  (11 มิ.ย.67-30 ก.ย.67)</t>
  </si>
  <si>
    <t>จัดซื้ออาหารเสริม (นม) สำหรับศูนย์พัฒนาเด็กเล็ก เทศบาลตำบลไผ่  (11 มิ.ย.67-30 ก.ย.67)</t>
  </si>
  <si>
    <t>ลว.</t>
  </si>
  <si>
    <t>(นายชุมพล  ศิลแสน)</t>
  </si>
  <si>
    <t>ผู้อำนวยการกองคลัง</t>
  </si>
  <si>
    <t>(.............................................................)</t>
  </si>
  <si>
    <t>/2569</t>
  </si>
  <si>
    <t xml:space="preserve">                     ผลการพิจารณาการจัดซื้อจัดจ้าง</t>
  </si>
  <si>
    <t>รวม</t>
  </si>
  <si>
    <t>laas</t>
  </si>
  <si>
    <t>egp</t>
  </si>
  <si>
    <t>จำนวนเงิน</t>
  </si>
  <si>
    <t>จำนวนสัญญา</t>
  </si>
  <si>
    <t>ส่วนต่าง</t>
  </si>
  <si>
    <t>วัสดุ</t>
  </si>
  <si>
    <t>คชจ</t>
  </si>
  <si>
    <t>ครุภัณฑ์</t>
  </si>
  <si>
    <t>ที่ดินสิ่งก่อสร้าง</t>
  </si>
  <si>
    <t>รายการ</t>
  </si>
  <si>
    <t>เป็นผู้มีอาชีพขายโดยตรง</t>
  </si>
  <si>
    <t>ที่ดิน</t>
  </si>
  <si>
    <t>อู่ ช.ช่างอู๊ดเจริญยนต์</t>
  </si>
  <si>
    <t>ร้านกาฬสินธุ์การไฟฟ้า</t>
  </si>
  <si>
    <t>หจก.ตระกูลเล็ก ไทร์ 2004</t>
  </si>
  <si>
    <t>ในรอบเดือนกรกฎาคม 2569</t>
  </si>
  <si>
    <t>ซื้อวัสดุสำนักงาน งานบริหารงานคลัง</t>
  </si>
  <si>
    <t>หจก.ปฎิมาพร ก่อสร้าง</t>
  </si>
  <si>
    <t>ร้านเกษแก้วซุปเปอร์เครื่องครัว</t>
  </si>
  <si>
    <t>ร้านปอยปริ้นเตอร์ &amp; ไอที</t>
  </si>
  <si>
    <t>ร้านอัศวินบาดาลโซล่าเซลล์</t>
  </si>
  <si>
    <t>จัดซื้อปั๊มดูดน้ำลึกเจ็ทคู่</t>
  </si>
  <si>
    <t>จ้างซ่อมบำรุงรถพยาบาลฉุกเฉิน</t>
  </si>
  <si>
    <t>โครงการก่อสร้างรางระบายน้ำ คสล. พร้อมฝาปิด คสล. บ้านโคกกว้าง หมู่ 7 ตำบลไผ่ อำเภอเมืองกาฬสินธุ์ ฯ</t>
  </si>
  <si>
    <t>จ้างเหมาซ่อมแซมรถยนต์กองช่าง บธ-1274 กส.</t>
  </si>
  <si>
    <t>จัดซื้อวัสดุไฟฟ้า</t>
  </si>
  <si>
    <t>จัดซื้อวัสดุงานบ้านงานครัว</t>
  </si>
  <si>
    <t>จัดซื้อวัสดสำนักงาน งานบริหารงานคลัง</t>
  </si>
  <si>
    <t>จ้างเหมาซ่อมแซมรถยนต์กระเช้าไฟฟ้า 82-3302 กส</t>
  </si>
  <si>
    <t xml:space="preserve">จ้างเหมาปรับปรุงระบบประปาบาดาล บ้านหนองไผ่ หมู่ 2 ตำบลไผ่ อำเภอเมืองกาฬสินธุ์ </t>
  </si>
  <si>
    <t>07 ก.ค. 69</t>
  </si>
  <si>
    <t>15 ก.ค. 69</t>
  </si>
  <si>
    <t>01 ก.ค. 69</t>
  </si>
  <si>
    <t>03 ก.ค. 69</t>
  </si>
  <si>
    <t>06 ก.ค. 69</t>
  </si>
  <si>
    <t>09 ก.ค. 69</t>
  </si>
  <si>
    <t>13 ก.ค. 69</t>
  </si>
  <si>
    <t>16 ก.ค. 69</t>
  </si>
  <si>
    <t>หจก. ศูนย์ทะเลทองกาฬสินธุ์</t>
  </si>
  <si>
    <t>บจ.ยูนิตี้ ไอที ซิสเต็มส์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</si>
</sst>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09]#,##0.00;\-#,##0.00"/>
    <numFmt numFmtId="188" formatCode="[$-101041E]d\ mmm\ yy;@"/>
  </numFmts>
  <fonts count="11" x14ac:knownFonts="1">
    <font>
      <sz val="11"/>
      <color theme="1"/>
      <name val="Tahoma"/>
      <family val="2"/>
      <charset val="222"/>
      <scheme val="minor"/>
    </font>
    <font>
      <sz val="10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color indexed="8"/>
      <name val="TH Sarabun New"/>
      <family val="2"/>
    </font>
    <font>
      <sz val="10"/>
      <name val="Arial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/>
      <right/>
      <top style="thin">
        <color theme="0" tint="-0.499984740745262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/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1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43" fontId="4" fillId="2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43" fontId="4" fillId="2" borderId="0" xfId="1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7" fillId="2" borderId="8" xfId="2" applyFont="1" applyFill="1" applyBorder="1" applyAlignment="1" applyProtection="1">
      <alignment vertical="center" wrapText="1" readingOrder="1"/>
      <protection locked="0"/>
    </xf>
    <xf numFmtId="0" fontId="7" fillId="2" borderId="4" xfId="2" applyFont="1" applyFill="1" applyBorder="1" applyAlignment="1" applyProtection="1">
      <alignment vertical="center" wrapText="1" readingOrder="1"/>
      <protection locked="0"/>
    </xf>
    <xf numFmtId="0" fontId="7" fillId="2" borderId="7" xfId="2" applyFont="1" applyFill="1" applyBorder="1" applyAlignment="1" applyProtection="1">
      <alignment vertical="center" wrapText="1" readingOrder="1"/>
      <protection locked="0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87" fontId="7" fillId="2" borderId="0" xfId="3" applyNumberFormat="1" applyFont="1" applyFill="1" applyBorder="1" applyAlignment="1" applyProtection="1">
      <alignment vertical="center" wrapText="1" readingOrder="1"/>
      <protection locked="0"/>
    </xf>
    <xf numFmtId="0" fontId="4" fillId="2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right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right" vertical="center"/>
    </xf>
    <xf numFmtId="187" fontId="7" fillId="0" borderId="0" xfId="0" applyNumberFormat="1" applyFont="1" applyBorder="1" applyAlignment="1" applyProtection="1">
      <alignment vertical="center" wrapText="1" readingOrder="1"/>
      <protection locked="0"/>
    </xf>
    <xf numFmtId="0" fontId="7" fillId="0" borderId="0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0" borderId="0" xfId="0" applyFont="1" applyAlignment="1"/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/>
    </xf>
    <xf numFmtId="43" fontId="4" fillId="0" borderId="0" xfId="0" applyNumberFormat="1" applyFont="1" applyAlignment="1"/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right" vertical="center"/>
    </xf>
    <xf numFmtId="0" fontId="9" fillId="5" borderId="12" xfId="0" applyFont="1" applyFill="1" applyBorder="1" applyAlignment="1">
      <alignment horizontal="left" vertical="center" shrinkToFit="1"/>
    </xf>
    <xf numFmtId="0" fontId="4" fillId="0" borderId="0" xfId="0" quotePrefix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4" fillId="2" borderId="6" xfId="1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6" xfId="3" applyFont="1" applyFill="1" applyBorder="1" applyAlignment="1" applyProtection="1">
      <alignment horizontal="center" vertical="center" readingOrder="1"/>
      <protection locked="0"/>
    </xf>
    <xf numFmtId="0" fontId="4" fillId="2" borderId="6" xfId="0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187" fontId="4" fillId="2" borderId="0" xfId="0" applyNumberFormat="1" applyFont="1" applyFill="1"/>
    <xf numFmtId="0" fontId="4" fillId="2" borderId="6" xfId="0" applyFont="1" applyFill="1" applyBorder="1" applyAlignment="1">
      <alignment horizontal="right" vertical="center"/>
    </xf>
    <xf numFmtId="43" fontId="4" fillId="2" borderId="6" xfId="1" applyFont="1" applyFill="1" applyBorder="1" applyAlignment="1">
      <alignment vertical="center"/>
    </xf>
    <xf numFmtId="43" fontId="4" fillId="2" borderId="6" xfId="0" applyNumberFormat="1" applyFont="1" applyFill="1" applyBorder="1" applyAlignment="1">
      <alignment horizontal="right"/>
    </xf>
    <xf numFmtId="43" fontId="4" fillId="2" borderId="6" xfId="1" applyFont="1" applyFill="1" applyBorder="1" applyAlignment="1"/>
    <xf numFmtId="43" fontId="4" fillId="3" borderId="6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3" fontId="4" fillId="6" borderId="6" xfId="0" applyNumberFormat="1" applyFont="1" applyFill="1" applyBorder="1" applyAlignment="1">
      <alignment horizontal="right"/>
    </xf>
    <xf numFmtId="43" fontId="4" fillId="6" borderId="6" xfId="1" applyFont="1" applyFill="1" applyBorder="1" applyAlignment="1">
      <alignment horizontal="center"/>
    </xf>
    <xf numFmtId="43" fontId="4" fillId="6" borderId="6" xfId="1" applyFont="1" applyFill="1" applyBorder="1" applyAlignment="1"/>
    <xf numFmtId="0" fontId="4" fillId="2" borderId="0" xfId="0" applyFont="1" applyFill="1" applyAlignment="1">
      <alignment vertical="center"/>
    </xf>
    <xf numFmtId="43" fontId="4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quotePrefix="1" applyFont="1" applyFill="1" applyBorder="1" applyAlignment="1">
      <alignment horizontal="center" vertical="center"/>
    </xf>
    <xf numFmtId="15" fontId="4" fillId="0" borderId="0" xfId="0" applyNumberFormat="1" applyFont="1" applyBorder="1" applyAlignment="1">
      <alignment horizontal="left"/>
    </xf>
    <xf numFmtId="0" fontId="10" fillId="0" borderId="0" xfId="0" applyFont="1"/>
    <xf numFmtId="43" fontId="4" fillId="4" borderId="22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right"/>
    </xf>
    <xf numFmtId="43" fontId="4" fillId="6" borderId="24" xfId="0" applyNumberFormat="1" applyFont="1" applyFill="1" applyBorder="1" applyAlignment="1"/>
    <xf numFmtId="0" fontId="4" fillId="2" borderId="17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26" xfId="0" applyFont="1" applyFill="1" applyBorder="1" applyAlignment="1">
      <alignment horizontal="left" vertical="center" shrinkToFit="1"/>
    </xf>
    <xf numFmtId="0" fontId="4" fillId="2" borderId="27" xfId="0" applyFont="1" applyFill="1" applyBorder="1" applyAlignment="1">
      <alignment vertical="center" shrinkToFit="1"/>
    </xf>
    <xf numFmtId="0" fontId="4" fillId="0" borderId="25" xfId="0" quotePrefix="1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 shrinkToFit="1"/>
    </xf>
    <xf numFmtId="0" fontId="9" fillId="5" borderId="17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center"/>
    </xf>
    <xf numFmtId="0" fontId="9" fillId="5" borderId="27" xfId="0" applyFont="1" applyFill="1" applyBorder="1" applyAlignment="1">
      <alignment horizontal="left" vertical="top"/>
    </xf>
    <xf numFmtId="4" fontId="9" fillId="5" borderId="15" xfId="0" applyNumberFormat="1" applyFont="1" applyFill="1" applyBorder="1" applyAlignment="1">
      <alignment horizontal="right" vertical="top" wrapText="1"/>
    </xf>
    <xf numFmtId="4" fontId="9" fillId="5" borderId="17" xfId="0" applyNumberFormat="1" applyFont="1" applyFill="1" applyBorder="1" applyAlignment="1">
      <alignment horizontal="right" vertical="top" wrapText="1"/>
    </xf>
    <xf numFmtId="4" fontId="9" fillId="5" borderId="27" xfId="0" applyNumberFormat="1" applyFont="1" applyFill="1" applyBorder="1" applyAlignment="1">
      <alignment horizontal="right" vertical="top" wrapText="1"/>
    </xf>
    <xf numFmtId="43" fontId="5" fillId="2" borderId="11" xfId="1" applyFont="1" applyFill="1" applyBorder="1" applyAlignment="1">
      <alignment horizontal="center" vertical="center"/>
    </xf>
    <xf numFmtId="43" fontId="5" fillId="2" borderId="10" xfId="1" applyFont="1" applyFill="1" applyBorder="1" applyAlignment="1">
      <alignment horizontal="center" vertical="center"/>
    </xf>
    <xf numFmtId="43" fontId="4" fillId="2" borderId="15" xfId="1" applyFont="1" applyFill="1" applyBorder="1" applyAlignment="1">
      <alignment horizontal="center" vertical="center" shrinkToFit="1"/>
    </xf>
    <xf numFmtId="43" fontId="4" fillId="2" borderId="17" xfId="1" applyFont="1" applyFill="1" applyBorder="1" applyAlignment="1">
      <alignment horizontal="center" vertical="center" shrinkToFit="1"/>
    </xf>
    <xf numFmtId="43" fontId="4" fillId="2" borderId="27" xfId="1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10" fillId="0" borderId="0" xfId="0" applyFont="1" applyBorder="1"/>
    <xf numFmtId="0" fontId="4" fillId="2" borderId="32" xfId="0" applyFont="1" applyFill="1" applyBorder="1" applyAlignment="1">
      <alignment horizontal="left" vertical="center"/>
    </xf>
    <xf numFmtId="0" fontId="4" fillId="0" borderId="33" xfId="0" quotePrefix="1" applyFont="1" applyBorder="1" applyAlignment="1">
      <alignment horizontal="left" vertical="center"/>
    </xf>
    <xf numFmtId="0" fontId="4" fillId="0" borderId="34" xfId="0" quotePrefix="1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188" fontId="9" fillId="5" borderId="21" xfId="0" quotePrefix="1" applyNumberFormat="1" applyFont="1" applyFill="1" applyBorder="1" applyAlignment="1">
      <alignment horizontal="right" vertical="top"/>
    </xf>
    <xf numFmtId="188" fontId="9" fillId="5" borderId="19" xfId="0" quotePrefix="1" applyNumberFormat="1" applyFont="1" applyFill="1" applyBorder="1" applyAlignment="1">
      <alignment horizontal="right" vertical="top"/>
    </xf>
    <xf numFmtId="188" fontId="9" fillId="5" borderId="20" xfId="0" quotePrefix="1" applyNumberFormat="1" applyFont="1" applyFill="1" applyBorder="1" applyAlignment="1">
      <alignment horizontal="right" vertical="top"/>
    </xf>
    <xf numFmtId="188" fontId="9" fillId="5" borderId="28" xfId="0" quotePrefix="1" applyNumberFormat="1" applyFont="1" applyFill="1" applyBorder="1" applyAlignment="1">
      <alignment horizontal="right" vertical="top"/>
    </xf>
    <xf numFmtId="0" fontId="4" fillId="0" borderId="35" xfId="0" applyFont="1" applyBorder="1" applyAlignment="1">
      <alignment horizontal="center" vertical="center" shrinkToFit="1"/>
    </xf>
    <xf numFmtId="0" fontId="10" fillId="0" borderId="36" xfId="0" applyFont="1" applyBorder="1"/>
    <xf numFmtId="0" fontId="10" fillId="0" borderId="37" xfId="0" applyFont="1" applyBorder="1"/>
    <xf numFmtId="0" fontId="10" fillId="0" borderId="38" xfId="0" applyFont="1" applyBorder="1"/>
  </cellXfs>
  <cellStyles count="4">
    <cellStyle name="จุลภาค" xfId="1" builtinId="3"/>
    <cellStyle name="ปกติ" xfId="0" builtinId="0"/>
    <cellStyle name="ปกติ 2" xfId="2" xr:uid="{3602A5D9-1163-42F9-A4CB-F7E09E096217}"/>
    <cellStyle name="ปกติ 3" xfId="3" xr:uid="{C61342B5-45E9-48EA-AD63-A8D7E2CB45B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B05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9"/>
  <sheetViews>
    <sheetView tabSelected="1" showWhiteSpace="0" view="pageBreakPreview" zoomScaleNormal="80" zoomScaleSheetLayoutView="100" zoomScalePageLayoutView="50" workbookViewId="0">
      <selection activeCell="M7" sqref="M7"/>
    </sheetView>
  </sheetViews>
  <sheetFormatPr defaultRowHeight="24" customHeight="1" x14ac:dyDescent="0.55000000000000004"/>
  <cols>
    <col min="1" max="1" width="5.625" style="4" customWidth="1"/>
    <col min="2" max="2" width="77" style="6" customWidth="1"/>
    <col min="3" max="3" width="14.375" style="6" customWidth="1"/>
    <col min="4" max="4" width="12.125" style="6" customWidth="1"/>
    <col min="5" max="5" width="13.25" style="1" customWidth="1"/>
    <col min="6" max="6" width="20.75" style="6" customWidth="1"/>
    <col min="7" max="7" width="21.125" style="6" customWidth="1"/>
    <col min="8" max="8" width="22.375" style="6" customWidth="1"/>
    <col min="9" max="9" width="4.375" style="7" customWidth="1"/>
    <col min="10" max="10" width="5.75" style="2" customWidth="1"/>
    <col min="11" max="11" width="3.25" style="7" customWidth="1"/>
    <col min="12" max="12" width="8.625" style="2" customWidth="1"/>
    <col min="13" max="13" width="9" style="94"/>
    <col min="14" max="16384" width="9" style="1"/>
  </cols>
  <sheetData>
    <row r="1" spans="1:13" ht="24" customHeight="1" x14ac:dyDescent="0.55000000000000004">
      <c r="A1" s="124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95" t="s">
        <v>16</v>
      </c>
    </row>
    <row r="2" spans="1:13" ht="24" customHeight="1" x14ac:dyDescent="0.55000000000000004">
      <c r="A2" s="125" t="s">
        <v>51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3" ht="24" customHeight="1" x14ac:dyDescent="0.55000000000000004">
      <c r="A3" s="125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3" ht="24" customHeight="1" x14ac:dyDescent="0.55000000000000004">
      <c r="A4" s="8"/>
      <c r="B4" s="9"/>
      <c r="C4" s="9"/>
      <c r="D4" s="9"/>
      <c r="E4" s="9"/>
      <c r="F4" s="9"/>
      <c r="G4" s="9"/>
      <c r="H4" s="9"/>
      <c r="I4" s="5"/>
      <c r="J4" s="9"/>
      <c r="K4" s="5"/>
      <c r="L4" s="44"/>
    </row>
    <row r="5" spans="1:13" s="11" customFormat="1" ht="24" customHeight="1" x14ac:dyDescent="0.55000000000000004">
      <c r="A5" s="126" t="s">
        <v>1</v>
      </c>
      <c r="B5" s="127" t="s">
        <v>18</v>
      </c>
      <c r="C5" s="42" t="s">
        <v>2</v>
      </c>
      <c r="D5" s="110" t="s">
        <v>3</v>
      </c>
      <c r="E5" s="128" t="s">
        <v>4</v>
      </c>
      <c r="F5" s="49" t="s">
        <v>5</v>
      </c>
      <c r="G5" s="57" t="s">
        <v>6</v>
      </c>
      <c r="H5" s="126" t="s">
        <v>7</v>
      </c>
      <c r="I5" s="127" t="s">
        <v>13</v>
      </c>
      <c r="J5" s="127"/>
      <c r="K5" s="127" t="s">
        <v>14</v>
      </c>
      <c r="L5" s="127"/>
      <c r="M5" s="59"/>
    </row>
    <row r="6" spans="1:13" s="11" customFormat="1" ht="24" customHeight="1" x14ac:dyDescent="0.55000000000000004">
      <c r="A6" s="126"/>
      <c r="B6" s="127"/>
      <c r="C6" s="43" t="s">
        <v>8</v>
      </c>
      <c r="D6" s="111" t="s">
        <v>9</v>
      </c>
      <c r="E6" s="127"/>
      <c r="F6" s="50" t="s">
        <v>10</v>
      </c>
      <c r="G6" s="43" t="s">
        <v>11</v>
      </c>
      <c r="H6" s="126"/>
      <c r="I6" s="127"/>
      <c r="J6" s="127"/>
      <c r="K6" s="127"/>
      <c r="L6" s="127"/>
      <c r="M6" s="59"/>
    </row>
    <row r="7" spans="1:13" ht="24" customHeight="1" x14ac:dyDescent="0.55000000000000004">
      <c r="A7" s="51">
        <v>1</v>
      </c>
      <c r="B7" s="101" t="s">
        <v>58</v>
      </c>
      <c r="C7" s="107">
        <v>3980</v>
      </c>
      <c r="D7" s="112">
        <f>C7</f>
        <v>3980</v>
      </c>
      <c r="E7" s="115" t="s">
        <v>17</v>
      </c>
      <c r="F7" s="55" t="s">
        <v>50</v>
      </c>
      <c r="G7" s="93" t="str">
        <f>F7</f>
        <v>หจก.ตระกูลเล็ก ไทร์ 2004</v>
      </c>
      <c r="H7" s="117" t="s">
        <v>15</v>
      </c>
      <c r="I7" s="120">
        <v>201</v>
      </c>
      <c r="J7" s="121" t="s">
        <v>33</v>
      </c>
      <c r="K7" s="52" t="s">
        <v>29</v>
      </c>
      <c r="L7" s="130" t="s">
        <v>66</v>
      </c>
      <c r="M7" s="94" t="s">
        <v>42</v>
      </c>
    </row>
    <row r="8" spans="1:13" ht="24" customHeight="1" x14ac:dyDescent="0.55000000000000004">
      <c r="A8" s="53">
        <v>2</v>
      </c>
      <c r="B8" s="102" t="s">
        <v>52</v>
      </c>
      <c r="C8" s="108">
        <v>3390</v>
      </c>
      <c r="D8" s="113">
        <f t="shared" ref="D8:D11" si="0">C8</f>
        <v>3390</v>
      </c>
      <c r="E8" s="53" t="s">
        <v>12</v>
      </c>
      <c r="F8" s="55" t="s">
        <v>75</v>
      </c>
      <c r="G8" s="93" t="str">
        <f>F8</f>
        <v>บจ.ยูนิตี้ ไอที ซิสเต็มส์</v>
      </c>
      <c r="H8" s="118" t="s">
        <v>46</v>
      </c>
      <c r="I8" s="136">
        <v>205</v>
      </c>
      <c r="J8" s="122" t="str">
        <f>J7</f>
        <v>/2569</v>
      </c>
      <c r="K8" s="54" t="s">
        <v>29</v>
      </c>
      <c r="L8" s="131" t="s">
        <v>67</v>
      </c>
      <c r="M8" s="94" t="s">
        <v>41</v>
      </c>
    </row>
    <row r="9" spans="1:13" ht="24" customHeight="1" x14ac:dyDescent="0.55000000000000004">
      <c r="A9" s="53">
        <v>3</v>
      </c>
      <c r="B9" s="103" t="s">
        <v>60</v>
      </c>
      <c r="C9" s="108">
        <v>7605</v>
      </c>
      <c r="D9" s="113">
        <f t="shared" si="0"/>
        <v>7605</v>
      </c>
      <c r="E9" s="53" t="s">
        <v>12</v>
      </c>
      <c r="F9" s="55" t="s">
        <v>48</v>
      </c>
      <c r="G9" s="93" t="str">
        <f t="shared" ref="G9:G15" si="1">F9</f>
        <v>อู่ ช.ช่างอู๊ดเจริญยนต์</v>
      </c>
      <c r="H9" s="134" t="s">
        <v>15</v>
      </c>
      <c r="I9" s="136">
        <v>196</v>
      </c>
      <c r="J9" s="122" t="str">
        <f t="shared" ref="J9:J16" si="2">J8</f>
        <v>/2569</v>
      </c>
      <c r="K9" s="54" t="s">
        <v>29</v>
      </c>
      <c r="L9" s="131" t="s">
        <v>68</v>
      </c>
      <c r="M9" s="94" t="s">
        <v>42</v>
      </c>
    </row>
    <row r="10" spans="1:13" ht="24" customHeight="1" x14ac:dyDescent="0.55000000000000004">
      <c r="A10" s="53">
        <v>4</v>
      </c>
      <c r="B10" s="104" t="s">
        <v>57</v>
      </c>
      <c r="C10" s="108">
        <v>15000</v>
      </c>
      <c r="D10" s="113">
        <f t="shared" si="0"/>
        <v>15000</v>
      </c>
      <c r="E10" s="53" t="s">
        <v>12</v>
      </c>
      <c r="F10" s="55" t="s">
        <v>74</v>
      </c>
      <c r="G10" s="93" t="str">
        <f t="shared" si="1"/>
        <v>หจก. ศูนย์ทะเลทองกาฬสินธุ์</v>
      </c>
      <c r="H10" s="118" t="s">
        <v>46</v>
      </c>
      <c r="I10" s="136">
        <v>197</v>
      </c>
      <c r="J10" s="122" t="str">
        <f t="shared" si="2"/>
        <v>/2569</v>
      </c>
      <c r="K10" s="54" t="s">
        <v>29</v>
      </c>
      <c r="L10" s="131" t="s">
        <v>69</v>
      </c>
      <c r="M10" s="94" t="s">
        <v>43</v>
      </c>
    </row>
    <row r="11" spans="1:13" ht="24" customHeight="1" x14ac:dyDescent="0.55000000000000004">
      <c r="A11" s="53">
        <v>5</v>
      </c>
      <c r="B11" s="104" t="s">
        <v>61</v>
      </c>
      <c r="C11" s="108">
        <v>14970</v>
      </c>
      <c r="D11" s="113">
        <f t="shared" si="0"/>
        <v>14970</v>
      </c>
      <c r="E11" s="53" t="s">
        <v>12</v>
      </c>
      <c r="F11" s="55" t="s">
        <v>49</v>
      </c>
      <c r="G11" s="93" t="str">
        <f t="shared" si="1"/>
        <v>ร้านกาฬสินธุ์การไฟฟ้า</v>
      </c>
      <c r="H11" s="118" t="s">
        <v>12</v>
      </c>
      <c r="I11" s="85">
        <v>198</v>
      </c>
      <c r="J11" s="122" t="str">
        <f t="shared" si="2"/>
        <v>/2569</v>
      </c>
      <c r="K11" s="54" t="s">
        <v>29</v>
      </c>
      <c r="L11" s="132" t="s">
        <v>69</v>
      </c>
      <c r="M11" s="94" t="s">
        <v>41</v>
      </c>
    </row>
    <row r="12" spans="1:13" ht="24" customHeight="1" x14ac:dyDescent="0.55000000000000004">
      <c r="A12" s="53">
        <v>6</v>
      </c>
      <c r="B12" s="105" t="s">
        <v>59</v>
      </c>
      <c r="C12" s="108">
        <v>383000</v>
      </c>
      <c r="D12" s="113">
        <f t="shared" ref="D12:D16" si="3">C12</f>
        <v>383000</v>
      </c>
      <c r="E12" s="53" t="s">
        <v>12</v>
      </c>
      <c r="F12" s="55" t="s">
        <v>53</v>
      </c>
      <c r="G12" s="93" t="str">
        <f t="shared" si="1"/>
        <v>หจก.ปฎิมาพร ก่อสร้าง</v>
      </c>
      <c r="H12" s="118" t="s">
        <v>15</v>
      </c>
      <c r="I12" s="135">
        <v>200</v>
      </c>
      <c r="J12" s="122" t="str">
        <f t="shared" si="2"/>
        <v>/2569</v>
      </c>
      <c r="K12" s="54" t="s">
        <v>29</v>
      </c>
      <c r="L12" s="132" t="s">
        <v>70</v>
      </c>
      <c r="M12" s="94" t="s">
        <v>47</v>
      </c>
    </row>
    <row r="13" spans="1:13" ht="24" customHeight="1" x14ac:dyDescent="0.55000000000000004">
      <c r="A13" s="53">
        <v>7</v>
      </c>
      <c r="B13" s="102" t="s">
        <v>62</v>
      </c>
      <c r="C13" s="108">
        <v>17410</v>
      </c>
      <c r="D13" s="113">
        <f t="shared" si="3"/>
        <v>17410</v>
      </c>
      <c r="E13" s="53" t="s">
        <v>12</v>
      </c>
      <c r="F13" s="55" t="s">
        <v>54</v>
      </c>
      <c r="G13" s="93" t="str">
        <f t="shared" si="1"/>
        <v>ร้านเกษแก้วซุปเปอร์เครื่องครัว</v>
      </c>
      <c r="H13" s="118" t="s">
        <v>46</v>
      </c>
      <c r="I13" s="136">
        <v>202</v>
      </c>
      <c r="J13" s="122" t="str">
        <f t="shared" si="2"/>
        <v>/2569</v>
      </c>
      <c r="K13" s="54" t="s">
        <v>29</v>
      </c>
      <c r="L13" s="132" t="s">
        <v>71</v>
      </c>
      <c r="M13" s="94" t="s">
        <v>41</v>
      </c>
    </row>
    <row r="14" spans="1:13" ht="24" customHeight="1" x14ac:dyDescent="0.55000000000000004">
      <c r="A14" s="53">
        <v>8</v>
      </c>
      <c r="B14" s="102" t="s">
        <v>63</v>
      </c>
      <c r="C14" s="108">
        <v>5600</v>
      </c>
      <c r="D14" s="113">
        <f t="shared" si="3"/>
        <v>5600</v>
      </c>
      <c r="E14" s="53" t="s">
        <v>12</v>
      </c>
      <c r="F14" s="55" t="s">
        <v>55</v>
      </c>
      <c r="G14" s="93" t="str">
        <f t="shared" si="1"/>
        <v>ร้านปอยปริ้นเตอร์ &amp; ไอที</v>
      </c>
      <c r="H14" s="118" t="s">
        <v>12</v>
      </c>
      <c r="I14" s="136">
        <v>203</v>
      </c>
      <c r="J14" s="122" t="str">
        <f t="shared" si="2"/>
        <v>/2569</v>
      </c>
      <c r="K14" s="54" t="s">
        <v>29</v>
      </c>
      <c r="L14" s="132" t="s">
        <v>71</v>
      </c>
      <c r="M14" s="94" t="s">
        <v>41</v>
      </c>
    </row>
    <row r="15" spans="1:13" ht="24" customHeight="1" x14ac:dyDescent="0.55000000000000004">
      <c r="A15" s="99">
        <v>9</v>
      </c>
      <c r="B15" s="102" t="s">
        <v>64</v>
      </c>
      <c r="C15" s="108">
        <v>16240</v>
      </c>
      <c r="D15" s="113">
        <f t="shared" si="3"/>
        <v>16240</v>
      </c>
      <c r="E15" s="53" t="s">
        <v>12</v>
      </c>
      <c r="F15" s="55" t="s">
        <v>48</v>
      </c>
      <c r="G15" s="93" t="str">
        <f t="shared" si="1"/>
        <v>อู่ ช.ช่างอู๊ดเจริญยนต์</v>
      </c>
      <c r="H15" s="134" t="s">
        <v>15</v>
      </c>
      <c r="I15" s="85">
        <v>204</v>
      </c>
      <c r="J15" s="122" t="str">
        <f t="shared" si="2"/>
        <v>/2569</v>
      </c>
      <c r="K15" s="54" t="s">
        <v>29</v>
      </c>
      <c r="L15" s="131" t="s">
        <v>72</v>
      </c>
      <c r="M15" s="94" t="s">
        <v>42</v>
      </c>
    </row>
    <row r="16" spans="1:13" ht="24" customHeight="1" x14ac:dyDescent="0.55000000000000004">
      <c r="A16" s="100">
        <v>10</v>
      </c>
      <c r="B16" s="106" t="s">
        <v>65</v>
      </c>
      <c r="C16" s="109">
        <v>37000</v>
      </c>
      <c r="D16" s="114">
        <f t="shared" si="3"/>
        <v>37000</v>
      </c>
      <c r="E16" s="116" t="s">
        <v>12</v>
      </c>
      <c r="F16" s="96" t="s">
        <v>56</v>
      </c>
      <c r="G16" s="97" t="str">
        <f t="shared" ref="G16" si="4">F16</f>
        <v>ร้านอัศวินบาดาลโซล่าเซลล์</v>
      </c>
      <c r="H16" s="119" t="s">
        <v>12</v>
      </c>
      <c r="I16" s="137">
        <v>206</v>
      </c>
      <c r="J16" s="123" t="str">
        <f t="shared" si="2"/>
        <v>/2569</v>
      </c>
      <c r="K16" s="98" t="s">
        <v>29</v>
      </c>
      <c r="L16" s="133" t="s">
        <v>73</v>
      </c>
      <c r="M16" s="94" t="s">
        <v>42</v>
      </c>
    </row>
    <row r="17" spans="1:14" ht="22.5" customHeight="1" x14ac:dyDescent="0.55000000000000004">
      <c r="A17" s="31"/>
      <c r="B17" s="33"/>
      <c r="C17" s="3"/>
      <c r="D17" s="81"/>
      <c r="E17" s="34"/>
      <c r="F17" s="40"/>
      <c r="G17" s="26"/>
      <c r="H17" s="83"/>
      <c r="I17" s="28"/>
      <c r="J17" s="28"/>
      <c r="K17" s="37"/>
      <c r="L17" s="84"/>
    </row>
    <row r="18" spans="1:14" ht="22.5" customHeight="1" x14ac:dyDescent="0.55000000000000004">
      <c r="A18" s="31"/>
      <c r="B18" s="33"/>
      <c r="C18" s="3"/>
      <c r="D18" s="81"/>
      <c r="E18" s="34"/>
      <c r="F18" s="40"/>
      <c r="G18" s="26"/>
      <c r="H18" s="83"/>
      <c r="I18" s="28"/>
      <c r="J18" s="28"/>
      <c r="K18" s="37"/>
      <c r="L18" s="84"/>
    </row>
    <row r="19" spans="1:14" ht="22.5" customHeight="1" x14ac:dyDescent="0.55000000000000004">
      <c r="A19" s="31"/>
      <c r="B19" s="33"/>
      <c r="C19" s="3"/>
      <c r="D19" s="81"/>
      <c r="E19" s="34"/>
      <c r="F19" s="40"/>
      <c r="G19" s="26"/>
      <c r="H19" s="83"/>
      <c r="I19" s="28"/>
      <c r="J19" s="28"/>
      <c r="K19" s="37"/>
      <c r="L19" s="84"/>
    </row>
    <row r="20" spans="1:14" ht="22.5" customHeight="1" x14ac:dyDescent="0.55000000000000004">
      <c r="A20" s="31"/>
      <c r="B20" s="33"/>
      <c r="C20" s="3"/>
      <c r="D20" s="81"/>
      <c r="E20" s="34"/>
      <c r="F20" s="40"/>
      <c r="G20" s="26"/>
      <c r="H20" s="83"/>
      <c r="I20" s="28"/>
      <c r="J20" s="28"/>
      <c r="K20" s="37"/>
      <c r="L20" s="84"/>
    </row>
    <row r="21" spans="1:14" ht="21" customHeight="1" x14ac:dyDescent="0.55000000000000004">
      <c r="A21" s="31"/>
      <c r="B21" s="33"/>
      <c r="C21" s="3"/>
      <c r="D21" s="81"/>
      <c r="E21" s="34"/>
      <c r="F21" s="40"/>
      <c r="G21" s="82"/>
      <c r="H21" s="83"/>
      <c r="I21" s="28"/>
      <c r="J21" s="28"/>
      <c r="K21" s="37"/>
      <c r="L21" s="84"/>
    </row>
    <row r="22" spans="1:14" s="35" customFormat="1" ht="24" customHeight="1" x14ac:dyDescent="0.55000000000000004">
      <c r="A22" s="31"/>
      <c r="B22" s="3"/>
      <c r="C22" s="3"/>
      <c r="D22" s="31"/>
      <c r="E22" s="40"/>
      <c r="F22" s="40"/>
      <c r="G22" s="129" t="s">
        <v>32</v>
      </c>
      <c r="H22" s="129"/>
      <c r="I22" s="129"/>
      <c r="J22" s="129"/>
      <c r="K22" s="129"/>
      <c r="L22" s="129"/>
      <c r="M22" s="31" t="s">
        <v>41</v>
      </c>
      <c r="N22" s="35">
        <f>COUNTIF(M7:M16,"วัสดุ")</f>
        <v>4</v>
      </c>
    </row>
    <row r="23" spans="1:14" s="35" customFormat="1" ht="24" customHeight="1" x14ac:dyDescent="0.55000000000000004">
      <c r="A23" s="24"/>
      <c r="B23" s="3"/>
      <c r="C23" s="3"/>
      <c r="D23" s="31"/>
      <c r="E23" s="40"/>
      <c r="F23" s="40"/>
      <c r="G23" s="129" t="s">
        <v>30</v>
      </c>
      <c r="H23" s="129"/>
      <c r="I23" s="129"/>
      <c r="J23" s="129"/>
      <c r="K23" s="129"/>
      <c r="L23" s="129"/>
      <c r="M23" s="31" t="s">
        <v>42</v>
      </c>
      <c r="N23" s="35">
        <f>COUNTIF(M7:M16,"คชจ")</f>
        <v>4</v>
      </c>
    </row>
    <row r="24" spans="1:14" s="35" customFormat="1" ht="24" customHeight="1" x14ac:dyDescent="0.55000000000000004">
      <c r="A24" s="24"/>
      <c r="B24" s="3"/>
      <c r="C24" s="3"/>
      <c r="D24" s="31"/>
      <c r="E24" s="40"/>
      <c r="F24" s="40"/>
      <c r="G24" s="129" t="s">
        <v>31</v>
      </c>
      <c r="H24" s="129"/>
      <c r="I24" s="129"/>
      <c r="J24" s="129"/>
      <c r="K24" s="129"/>
      <c r="L24" s="129"/>
      <c r="M24" s="31" t="s">
        <v>43</v>
      </c>
      <c r="N24" s="35">
        <f>COUNTIF(M7:M16,"ครุภัณฑ์")</f>
        <v>1</v>
      </c>
    </row>
    <row r="25" spans="1:14" s="35" customFormat="1" ht="24" customHeight="1" x14ac:dyDescent="0.55000000000000004">
      <c r="A25" s="24"/>
      <c r="B25" s="3"/>
      <c r="C25" s="75"/>
      <c r="D25" s="75" t="s">
        <v>38</v>
      </c>
      <c r="E25" s="76" t="s">
        <v>39</v>
      </c>
      <c r="F25" s="40"/>
      <c r="G25" s="58"/>
      <c r="H25" s="56"/>
      <c r="I25" s="56"/>
      <c r="J25" s="56"/>
      <c r="K25" s="56"/>
      <c r="L25" s="29"/>
      <c r="M25" s="31" t="s">
        <v>47</v>
      </c>
      <c r="N25" s="35">
        <f>COUNTIF(M7:M16,"ที่ดิน")</f>
        <v>1</v>
      </c>
    </row>
    <row r="26" spans="1:14" s="35" customFormat="1" ht="24" customHeight="1" x14ac:dyDescent="0.55000000000000004">
      <c r="A26" s="24"/>
      <c r="B26" s="3"/>
      <c r="C26" s="61" t="s">
        <v>35</v>
      </c>
      <c r="D26" s="62">
        <f>SUM(C7:C16)</f>
        <v>504195</v>
      </c>
      <c r="E26" s="63">
        <v>10</v>
      </c>
      <c r="F26" s="40"/>
      <c r="G26" s="39"/>
      <c r="H26" s="32"/>
      <c r="I26" s="29"/>
      <c r="J26" s="28"/>
      <c r="K26" s="23"/>
      <c r="L26" s="46"/>
      <c r="M26" s="31"/>
    </row>
    <row r="27" spans="1:14" s="35" customFormat="1" ht="24" customHeight="1" x14ac:dyDescent="0.55000000000000004">
      <c r="A27" s="24"/>
      <c r="B27" s="25"/>
      <c r="C27" s="61" t="s">
        <v>36</v>
      </c>
      <c r="D27" s="88">
        <f>C7+C8</f>
        <v>7370</v>
      </c>
      <c r="E27" s="64">
        <v>2</v>
      </c>
      <c r="F27" s="26"/>
      <c r="G27" s="27"/>
      <c r="H27" s="28"/>
      <c r="I27" s="29"/>
      <c r="J27" s="28"/>
      <c r="K27" s="23"/>
      <c r="L27" s="46"/>
      <c r="M27" s="31"/>
    </row>
    <row r="28" spans="1:14" s="35" customFormat="1" ht="24" customHeight="1" x14ac:dyDescent="0.55000000000000004">
      <c r="A28" s="24"/>
      <c r="B28" s="13"/>
      <c r="C28" s="65" t="s">
        <v>37</v>
      </c>
      <c r="D28" s="89">
        <f>SUM(C9:C16)</f>
        <v>496825</v>
      </c>
      <c r="E28" s="63">
        <v>8</v>
      </c>
      <c r="F28" s="66"/>
      <c r="G28" s="7"/>
      <c r="H28" s="2"/>
      <c r="I28" s="7"/>
      <c r="J28" s="7"/>
      <c r="K28" s="38"/>
      <c r="L28" s="46"/>
      <c r="M28" s="31"/>
    </row>
    <row r="29" spans="1:14" s="35" customFormat="1" ht="24" customHeight="1" thickBot="1" x14ac:dyDescent="0.6">
      <c r="A29" s="30"/>
      <c r="B29" s="67"/>
      <c r="C29" s="86"/>
      <c r="D29" s="86">
        <f>D28+D27</f>
        <v>504195</v>
      </c>
      <c r="E29" s="87">
        <f>SUM(E27:E28)</f>
        <v>10</v>
      </c>
      <c r="F29" s="80"/>
      <c r="G29" s="6"/>
      <c r="H29" s="1"/>
      <c r="I29" s="12"/>
      <c r="J29" s="12"/>
      <c r="K29" s="38"/>
      <c r="L29" s="46"/>
      <c r="M29" s="31"/>
    </row>
    <row r="30" spans="1:14" s="36" customFormat="1" ht="24" customHeight="1" thickTop="1" thickBot="1" x14ac:dyDescent="0.6">
      <c r="A30" s="4"/>
      <c r="B30" s="68"/>
      <c r="C30" s="91" t="s">
        <v>40</v>
      </c>
      <c r="D30" s="92">
        <f>D26-D29</f>
        <v>0</v>
      </c>
      <c r="E30" s="92">
        <f>E26-E29</f>
        <v>0</v>
      </c>
      <c r="F30" s="37"/>
      <c r="G30" s="6"/>
      <c r="H30" s="1"/>
      <c r="I30" s="12"/>
      <c r="J30" s="12"/>
      <c r="K30" s="38"/>
      <c r="L30" s="47"/>
      <c r="M30" s="24"/>
    </row>
    <row r="31" spans="1:14" s="36" customFormat="1" ht="24" customHeight="1" thickTop="1" x14ac:dyDescent="0.55000000000000004">
      <c r="A31" s="4"/>
      <c r="B31" s="69"/>
      <c r="C31" s="90" t="s">
        <v>45</v>
      </c>
      <c r="D31" s="90" t="s">
        <v>38</v>
      </c>
      <c r="E31" s="90" t="s">
        <v>39</v>
      </c>
      <c r="F31" s="37"/>
      <c r="G31" s="6"/>
      <c r="H31" s="1"/>
      <c r="I31" s="12"/>
      <c r="J31" s="12"/>
      <c r="K31" s="38"/>
      <c r="L31" s="47"/>
      <c r="M31" s="24"/>
    </row>
    <row r="32" spans="1:14" s="36" customFormat="1" ht="24" customHeight="1" x14ac:dyDescent="0.55000000000000004">
      <c r="A32" s="4"/>
      <c r="B32" s="70"/>
      <c r="C32" s="71" t="s">
        <v>41</v>
      </c>
      <c r="D32" s="72">
        <f>C8+C11+C13+C14</f>
        <v>41370</v>
      </c>
      <c r="E32" s="60">
        <v>4</v>
      </c>
      <c r="F32" s="37"/>
      <c r="G32" s="6"/>
      <c r="H32" s="1"/>
      <c r="I32" s="12"/>
      <c r="J32" s="12"/>
      <c r="K32" s="38"/>
      <c r="L32" s="47"/>
      <c r="M32" s="24"/>
    </row>
    <row r="33" spans="1:13" s="36" customFormat="1" ht="24" customHeight="1" x14ac:dyDescent="0.55000000000000004">
      <c r="A33" s="4"/>
      <c r="B33" s="69"/>
      <c r="C33" s="71" t="s">
        <v>42</v>
      </c>
      <c r="D33" s="72">
        <f>C7+C9+C15+C16</f>
        <v>64825</v>
      </c>
      <c r="E33" s="60">
        <v>4</v>
      </c>
      <c r="F33" s="37"/>
      <c r="G33" s="6"/>
      <c r="H33" s="1"/>
      <c r="I33" s="12"/>
      <c r="J33" s="12"/>
      <c r="K33" s="38"/>
      <c r="L33" s="47"/>
      <c r="M33" s="24"/>
    </row>
    <row r="34" spans="1:13" s="10" customFormat="1" ht="24" customHeight="1" x14ac:dyDescent="0.55000000000000004">
      <c r="A34" s="4"/>
      <c r="B34" s="69"/>
      <c r="C34" s="71" t="s">
        <v>43</v>
      </c>
      <c r="D34" s="72">
        <f>C10</f>
        <v>15000</v>
      </c>
      <c r="E34" s="60">
        <v>1</v>
      </c>
      <c r="F34" s="37"/>
      <c r="G34" s="6"/>
      <c r="H34" s="1"/>
      <c r="I34" s="12"/>
      <c r="J34" s="12"/>
      <c r="K34" s="38"/>
      <c r="L34" s="48"/>
      <c r="M34" s="66"/>
    </row>
    <row r="35" spans="1:13" s="10" customFormat="1" ht="24" customHeight="1" x14ac:dyDescent="0.55000000000000004">
      <c r="A35" s="4"/>
      <c r="C35" s="73" t="s">
        <v>44</v>
      </c>
      <c r="D35" s="74">
        <f>C12</f>
        <v>383000</v>
      </c>
      <c r="E35" s="60">
        <f>COUNTIF(M10:M23,"ที่ดิน")</f>
        <v>1</v>
      </c>
      <c r="F35" s="80"/>
      <c r="G35" s="6"/>
      <c r="H35" s="1"/>
      <c r="I35" s="1"/>
      <c r="J35" s="12"/>
      <c r="K35" s="12"/>
      <c r="L35" s="45"/>
      <c r="M35" s="66"/>
    </row>
    <row r="36" spans="1:13" s="10" customFormat="1" ht="24" customHeight="1" x14ac:dyDescent="0.55000000000000004">
      <c r="A36" s="4"/>
      <c r="B36" s="1"/>
      <c r="C36" s="77" t="s">
        <v>35</v>
      </c>
      <c r="D36" s="78">
        <f>SUM(D32:D35)</f>
        <v>504195</v>
      </c>
      <c r="E36" s="79">
        <f>SUM(E32:E35)</f>
        <v>10</v>
      </c>
      <c r="F36" s="6"/>
      <c r="G36" s="6"/>
      <c r="H36" s="1"/>
      <c r="I36" s="1"/>
      <c r="J36" s="12"/>
      <c r="K36" s="12"/>
      <c r="L36" s="45"/>
      <c r="M36" s="66"/>
    </row>
    <row r="37" spans="1:13" s="10" customFormat="1" ht="24" customHeight="1" x14ac:dyDescent="0.55000000000000004">
      <c r="A37" s="4"/>
      <c r="B37" s="1"/>
      <c r="C37" s="41"/>
      <c r="D37" s="38"/>
      <c r="E37" s="1"/>
      <c r="F37" s="6"/>
      <c r="G37" s="6"/>
      <c r="H37" s="1"/>
      <c r="I37" s="1"/>
      <c r="J37" s="12"/>
      <c r="K37" s="12"/>
      <c r="L37" s="45"/>
      <c r="M37" s="66"/>
    </row>
    <row r="38" spans="1:13" ht="24" customHeight="1" x14ac:dyDescent="0.55000000000000004">
      <c r="B38" s="1"/>
      <c r="C38" s="41"/>
      <c r="D38" s="41">
        <f>D36-D29</f>
        <v>0</v>
      </c>
      <c r="H38" s="1"/>
      <c r="I38" s="1"/>
      <c r="J38" s="1"/>
      <c r="K38" s="12"/>
      <c r="L38" s="45"/>
    </row>
    <row r="39" spans="1:13" ht="24" customHeight="1" x14ac:dyDescent="0.55000000000000004">
      <c r="B39" s="1"/>
      <c r="C39" s="38"/>
      <c r="D39" s="38"/>
      <c r="H39" s="1"/>
      <c r="I39" s="1"/>
      <c r="J39" s="1"/>
      <c r="K39" s="12"/>
      <c r="L39" s="45"/>
    </row>
    <row r="40" spans="1:13" ht="24" customHeight="1" x14ac:dyDescent="0.55000000000000004">
      <c r="B40" s="1"/>
      <c r="C40" s="38"/>
      <c r="D40" s="38"/>
      <c r="H40" s="1"/>
      <c r="I40" s="1"/>
      <c r="J40" s="1"/>
      <c r="K40" s="12"/>
      <c r="L40" s="45"/>
    </row>
    <row r="41" spans="1:13" ht="24" customHeight="1" x14ac:dyDescent="0.55000000000000004">
      <c r="B41" s="1"/>
      <c r="C41" s="38"/>
      <c r="D41" s="38"/>
      <c r="H41" s="1"/>
      <c r="I41" s="1"/>
      <c r="J41" s="1"/>
      <c r="K41" s="12"/>
      <c r="L41" s="45"/>
    </row>
    <row r="42" spans="1:13" ht="24" customHeight="1" x14ac:dyDescent="0.55000000000000004">
      <c r="B42" s="1"/>
      <c r="C42" s="38"/>
      <c r="D42" s="38"/>
      <c r="H42" s="1"/>
      <c r="I42" s="1"/>
      <c r="J42" s="1"/>
      <c r="K42" s="12"/>
      <c r="L42" s="45"/>
    </row>
    <row r="43" spans="1:13" ht="24" customHeight="1" x14ac:dyDescent="0.55000000000000004">
      <c r="B43" s="1"/>
      <c r="C43" s="38"/>
      <c r="D43" s="38"/>
      <c r="H43" s="1"/>
      <c r="I43" s="1"/>
      <c r="J43" s="1"/>
      <c r="K43" s="12"/>
      <c r="L43" s="45"/>
    </row>
    <row r="44" spans="1:13" ht="24" customHeight="1" x14ac:dyDescent="0.55000000000000004">
      <c r="B44" s="1"/>
      <c r="C44" s="38"/>
      <c r="D44" s="38"/>
      <c r="H44" s="1"/>
      <c r="I44" s="1"/>
      <c r="J44" s="1"/>
      <c r="K44" s="12"/>
      <c r="L44" s="45"/>
    </row>
    <row r="45" spans="1:13" ht="24" customHeight="1" x14ac:dyDescent="0.55000000000000004">
      <c r="B45" s="1"/>
      <c r="C45" s="38"/>
      <c r="D45" s="38"/>
      <c r="H45" s="1"/>
      <c r="I45" s="1"/>
      <c r="J45" s="1"/>
      <c r="K45" s="12"/>
      <c r="L45" s="45"/>
    </row>
    <row r="46" spans="1:13" ht="24" customHeight="1" x14ac:dyDescent="0.55000000000000004">
      <c r="B46" s="1"/>
      <c r="C46" s="38"/>
      <c r="D46" s="38"/>
      <c r="H46" s="1"/>
      <c r="I46" s="1"/>
      <c r="J46" s="1"/>
      <c r="K46" s="12"/>
      <c r="L46" s="45"/>
    </row>
    <row r="47" spans="1:13" ht="24" customHeight="1" x14ac:dyDescent="0.55000000000000004">
      <c r="B47" s="1"/>
      <c r="C47" s="38"/>
      <c r="D47" s="38"/>
      <c r="H47" s="1"/>
      <c r="I47" s="1"/>
      <c r="J47" s="1"/>
      <c r="K47" s="12"/>
      <c r="L47" s="45"/>
    </row>
    <row r="48" spans="1:13" ht="24" customHeight="1" x14ac:dyDescent="0.55000000000000004">
      <c r="B48" s="1"/>
      <c r="C48" s="38"/>
      <c r="D48" s="38"/>
      <c r="H48" s="1"/>
      <c r="I48" s="1"/>
      <c r="J48" s="1"/>
      <c r="K48" s="12"/>
      <c r="L48" s="45"/>
    </row>
    <row r="49" spans="2:12" ht="24" customHeight="1" x14ac:dyDescent="0.55000000000000004">
      <c r="B49" s="1"/>
      <c r="C49" s="38"/>
      <c r="D49" s="38"/>
      <c r="H49" s="1"/>
      <c r="I49" s="1"/>
      <c r="J49" s="1"/>
      <c r="K49" s="12"/>
      <c r="L49" s="45"/>
    </row>
    <row r="50" spans="2:12" ht="24" customHeight="1" x14ac:dyDescent="0.55000000000000004">
      <c r="B50" s="1"/>
      <c r="C50" s="38"/>
      <c r="D50" s="38"/>
      <c r="H50" s="1"/>
      <c r="I50" s="1"/>
      <c r="J50" s="1"/>
      <c r="K50" s="12"/>
      <c r="L50" s="45"/>
    </row>
    <row r="51" spans="2:12" ht="24" customHeight="1" x14ac:dyDescent="0.55000000000000004">
      <c r="B51" s="1"/>
      <c r="C51" s="38"/>
      <c r="D51" s="38"/>
      <c r="H51" s="1"/>
      <c r="I51" s="1"/>
      <c r="J51" s="1"/>
      <c r="K51" s="12"/>
      <c r="L51" s="45"/>
    </row>
    <row r="52" spans="2:12" ht="24" customHeight="1" x14ac:dyDescent="0.55000000000000004">
      <c r="B52" s="1"/>
      <c r="C52" s="38"/>
      <c r="D52" s="38"/>
      <c r="H52" s="1"/>
      <c r="I52" s="1"/>
      <c r="J52" s="1"/>
      <c r="K52" s="12"/>
      <c r="L52" s="45"/>
    </row>
    <row r="53" spans="2:12" ht="24" customHeight="1" x14ac:dyDescent="0.55000000000000004">
      <c r="B53" s="1"/>
      <c r="C53" s="38"/>
      <c r="D53" s="38"/>
      <c r="H53" s="1"/>
      <c r="I53" s="1"/>
      <c r="J53" s="1"/>
      <c r="K53" s="12"/>
      <c r="L53" s="45"/>
    </row>
    <row r="54" spans="2:12" ht="24" customHeight="1" x14ac:dyDescent="0.55000000000000004">
      <c r="B54" s="1"/>
      <c r="C54" s="38"/>
      <c r="D54" s="38"/>
      <c r="H54" s="1"/>
      <c r="I54" s="1"/>
      <c r="J54" s="1"/>
      <c r="K54" s="12"/>
      <c r="L54" s="45"/>
    </row>
    <row r="55" spans="2:12" ht="24" customHeight="1" x14ac:dyDescent="0.55000000000000004">
      <c r="B55" s="1"/>
      <c r="C55" s="38"/>
      <c r="D55" s="38"/>
      <c r="H55" s="1"/>
      <c r="I55" s="1"/>
      <c r="J55" s="1"/>
      <c r="K55" s="12"/>
      <c r="L55" s="45"/>
    </row>
    <row r="56" spans="2:12" ht="24" customHeight="1" x14ac:dyDescent="0.55000000000000004">
      <c r="B56" s="1"/>
      <c r="C56" s="38"/>
      <c r="D56" s="38"/>
      <c r="H56" s="1"/>
      <c r="I56" s="1"/>
      <c r="J56" s="1"/>
      <c r="K56" s="12"/>
      <c r="L56" s="45"/>
    </row>
    <row r="57" spans="2:12" ht="24" customHeight="1" x14ac:dyDescent="0.55000000000000004">
      <c r="B57" s="1"/>
      <c r="C57" s="38"/>
      <c r="D57" s="38"/>
      <c r="H57" s="1"/>
      <c r="I57" s="1"/>
      <c r="J57" s="1"/>
      <c r="K57" s="12"/>
      <c r="L57" s="45"/>
    </row>
    <row r="58" spans="2:12" ht="24" customHeight="1" x14ac:dyDescent="0.55000000000000004">
      <c r="B58" s="1"/>
      <c r="C58" s="38"/>
      <c r="D58" s="38"/>
      <c r="H58" s="1"/>
      <c r="I58" s="1"/>
      <c r="J58" s="1"/>
      <c r="K58" s="12"/>
      <c r="L58" s="45"/>
    </row>
    <row r="59" spans="2:12" ht="24" customHeight="1" x14ac:dyDescent="0.55000000000000004">
      <c r="B59" s="1"/>
      <c r="C59" s="38"/>
      <c r="D59" s="38"/>
      <c r="H59" s="1"/>
      <c r="I59" s="1"/>
      <c r="J59" s="1"/>
      <c r="K59" s="12"/>
      <c r="L59" s="45"/>
    </row>
    <row r="60" spans="2:12" ht="24" customHeight="1" x14ac:dyDescent="0.55000000000000004">
      <c r="B60" s="1"/>
      <c r="C60" s="38"/>
      <c r="D60" s="38"/>
      <c r="H60" s="1"/>
      <c r="I60" s="1"/>
      <c r="J60" s="1"/>
      <c r="K60" s="12"/>
      <c r="L60" s="45"/>
    </row>
    <row r="61" spans="2:12" ht="24" customHeight="1" x14ac:dyDescent="0.55000000000000004">
      <c r="B61" s="1"/>
      <c r="C61" s="38"/>
      <c r="D61" s="38"/>
      <c r="H61" s="1"/>
      <c r="I61" s="1"/>
      <c r="J61" s="1"/>
      <c r="K61" s="12"/>
      <c r="L61" s="45"/>
    </row>
    <row r="62" spans="2:12" ht="24" customHeight="1" x14ac:dyDescent="0.55000000000000004">
      <c r="B62" s="1"/>
      <c r="C62" s="38"/>
      <c r="D62" s="38"/>
      <c r="H62" s="1"/>
      <c r="I62" s="1"/>
      <c r="J62" s="1"/>
      <c r="K62" s="12"/>
      <c r="L62" s="45"/>
    </row>
    <row r="63" spans="2:12" ht="24" customHeight="1" x14ac:dyDescent="0.55000000000000004">
      <c r="B63" s="1"/>
      <c r="C63" s="38"/>
      <c r="D63" s="38"/>
      <c r="H63" s="1"/>
      <c r="I63" s="1"/>
      <c r="J63" s="1"/>
      <c r="K63" s="12"/>
      <c r="L63" s="45"/>
    </row>
    <row r="64" spans="2:12" ht="24" customHeight="1" x14ac:dyDescent="0.55000000000000004">
      <c r="B64" s="1"/>
      <c r="C64" s="38"/>
      <c r="D64" s="38"/>
      <c r="H64" s="1"/>
      <c r="I64" s="1"/>
      <c r="J64" s="1"/>
      <c r="K64" s="12"/>
      <c r="L64" s="45"/>
    </row>
    <row r="65" spans="2:12" ht="24" customHeight="1" x14ac:dyDescent="0.55000000000000004">
      <c r="B65" s="1"/>
      <c r="C65" s="38"/>
      <c r="D65" s="38"/>
      <c r="H65" s="1"/>
      <c r="I65" s="1"/>
      <c r="J65" s="1"/>
      <c r="K65" s="12"/>
      <c r="L65" s="45"/>
    </row>
    <row r="66" spans="2:12" ht="24" customHeight="1" x14ac:dyDescent="0.55000000000000004">
      <c r="B66" s="1"/>
      <c r="C66" s="38"/>
      <c r="D66" s="38"/>
      <c r="H66" s="1"/>
      <c r="I66" s="1"/>
      <c r="J66" s="1"/>
      <c r="K66" s="12"/>
      <c r="L66" s="45"/>
    </row>
    <row r="67" spans="2:12" ht="24" customHeight="1" x14ac:dyDescent="0.55000000000000004">
      <c r="B67" s="1"/>
      <c r="C67" s="38"/>
      <c r="D67" s="38"/>
      <c r="H67" s="1"/>
      <c r="I67" s="1"/>
      <c r="J67" s="1"/>
      <c r="K67" s="12"/>
      <c r="L67" s="45"/>
    </row>
    <row r="68" spans="2:12" ht="24" customHeight="1" x14ac:dyDescent="0.55000000000000004">
      <c r="B68" s="1"/>
      <c r="C68" s="38"/>
      <c r="D68" s="38"/>
      <c r="H68" s="1"/>
      <c r="I68" s="1"/>
      <c r="J68" s="1"/>
      <c r="K68" s="12"/>
      <c r="L68" s="45"/>
    </row>
    <row r="69" spans="2:12" ht="24" customHeight="1" x14ac:dyDescent="0.55000000000000004">
      <c r="B69" s="1"/>
      <c r="C69" s="38"/>
      <c r="D69" s="38"/>
      <c r="H69" s="1"/>
      <c r="I69" s="1"/>
      <c r="J69" s="1"/>
      <c r="K69" s="12"/>
      <c r="L69" s="45"/>
    </row>
    <row r="70" spans="2:12" ht="24" customHeight="1" x14ac:dyDescent="0.55000000000000004">
      <c r="B70" s="1"/>
      <c r="C70" s="38"/>
      <c r="D70" s="38"/>
      <c r="H70" s="1"/>
      <c r="I70" s="1"/>
      <c r="J70" s="1"/>
      <c r="K70" s="12"/>
      <c r="L70" s="45"/>
    </row>
    <row r="71" spans="2:12" ht="24" customHeight="1" x14ac:dyDescent="0.55000000000000004">
      <c r="B71" s="1"/>
      <c r="C71" s="38"/>
      <c r="D71" s="38"/>
      <c r="H71" s="1"/>
      <c r="I71" s="1"/>
      <c r="J71" s="1"/>
      <c r="K71" s="12"/>
      <c r="L71" s="45"/>
    </row>
    <row r="72" spans="2:12" ht="24" customHeight="1" x14ac:dyDescent="0.55000000000000004">
      <c r="B72" s="1"/>
      <c r="C72" s="38"/>
      <c r="D72" s="38"/>
      <c r="H72" s="1"/>
      <c r="I72" s="1"/>
      <c r="J72" s="1"/>
      <c r="K72" s="12"/>
      <c r="L72" s="45"/>
    </row>
    <row r="73" spans="2:12" ht="24" customHeight="1" x14ac:dyDescent="0.55000000000000004">
      <c r="B73" s="1"/>
      <c r="C73" s="38"/>
      <c r="D73" s="38"/>
      <c r="H73" s="1"/>
      <c r="I73" s="1"/>
      <c r="J73" s="1"/>
      <c r="K73" s="12"/>
      <c r="L73" s="45"/>
    </row>
    <row r="74" spans="2:12" ht="24" customHeight="1" x14ac:dyDescent="0.55000000000000004">
      <c r="B74" s="1"/>
      <c r="C74" s="38"/>
      <c r="D74" s="38"/>
      <c r="H74" s="1"/>
      <c r="I74" s="1"/>
      <c r="J74" s="1"/>
      <c r="K74" s="12"/>
      <c r="L74" s="45"/>
    </row>
    <row r="75" spans="2:12" ht="24" customHeight="1" x14ac:dyDescent="0.55000000000000004">
      <c r="B75" s="1"/>
      <c r="C75" s="38"/>
      <c r="D75" s="38"/>
      <c r="H75" s="1"/>
      <c r="I75" s="1"/>
      <c r="J75" s="1"/>
      <c r="K75" s="12"/>
      <c r="L75" s="45"/>
    </row>
    <row r="76" spans="2:12" ht="24" customHeight="1" x14ac:dyDescent="0.55000000000000004">
      <c r="B76" s="1"/>
      <c r="C76" s="38"/>
      <c r="D76" s="38"/>
      <c r="H76" s="1"/>
      <c r="I76" s="1"/>
      <c r="J76" s="1"/>
      <c r="K76" s="12"/>
      <c r="L76" s="45"/>
    </row>
    <row r="77" spans="2:12" ht="24" customHeight="1" x14ac:dyDescent="0.55000000000000004">
      <c r="B77" s="1"/>
      <c r="C77" s="38"/>
      <c r="D77" s="38"/>
      <c r="H77" s="1"/>
      <c r="I77" s="1"/>
      <c r="J77" s="1"/>
      <c r="K77" s="12"/>
      <c r="L77" s="45"/>
    </row>
    <row r="78" spans="2:12" ht="24" customHeight="1" x14ac:dyDescent="0.55000000000000004">
      <c r="B78" s="1"/>
      <c r="C78" s="38"/>
      <c r="D78" s="38"/>
      <c r="H78" s="1"/>
      <c r="I78" s="1"/>
      <c r="J78" s="1"/>
      <c r="K78" s="12"/>
      <c r="L78" s="45"/>
    </row>
    <row r="79" spans="2:12" ht="24" customHeight="1" x14ac:dyDescent="0.55000000000000004">
      <c r="B79" s="1"/>
      <c r="C79" s="38"/>
      <c r="D79" s="38"/>
      <c r="H79" s="1"/>
      <c r="I79" s="1"/>
      <c r="J79" s="1"/>
      <c r="K79" s="12"/>
      <c r="L79" s="45"/>
    </row>
  </sheetData>
  <mergeCells count="15">
    <mergeCell ref="G23:I23"/>
    <mergeCell ref="G24:I24"/>
    <mergeCell ref="G22:I22"/>
    <mergeCell ref="J23:L23"/>
    <mergeCell ref="J24:L24"/>
    <mergeCell ref="J22:L22"/>
    <mergeCell ref="A1:K1"/>
    <mergeCell ref="A2:L2"/>
    <mergeCell ref="A3:L3"/>
    <mergeCell ref="A5:A6"/>
    <mergeCell ref="B5:B6"/>
    <mergeCell ref="K5:L6"/>
    <mergeCell ref="I5:J6"/>
    <mergeCell ref="H5:H6"/>
    <mergeCell ref="E5:E6"/>
  </mergeCells>
  <phoneticPr fontId="3" type="noConversion"/>
  <conditionalFormatting sqref="D35">
    <cfRule type="cellIs" dxfId="0" priority="2" operator="greaterThan">
      <formula>975256</formula>
    </cfRule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64" fitToHeight="0" orientation="landscape" r:id="rId1"/>
  <headerFooter alignWithMargins="0"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AA9B-A5E7-4C0D-879F-DEC0888FABD8}">
  <dimension ref="A1:D10"/>
  <sheetViews>
    <sheetView workbookViewId="0">
      <selection sqref="A1:A10"/>
    </sheetView>
  </sheetViews>
  <sheetFormatPr defaultRowHeight="14.25" x14ac:dyDescent="0.2"/>
  <cols>
    <col min="1" max="1" width="49.25" customWidth="1"/>
  </cols>
  <sheetData>
    <row r="1" spans="1:4" ht="24" customHeight="1" x14ac:dyDescent="0.2">
      <c r="A1" s="20" t="s">
        <v>19</v>
      </c>
      <c r="B1" s="21"/>
      <c r="C1" s="21"/>
      <c r="D1" s="22"/>
    </row>
    <row r="2" spans="1:4" ht="24" customHeight="1" x14ac:dyDescent="0.2">
      <c r="A2" s="14" t="s">
        <v>20</v>
      </c>
      <c r="B2" s="15"/>
      <c r="C2" s="15"/>
      <c r="D2" s="15"/>
    </row>
    <row r="3" spans="1:4" ht="24" x14ac:dyDescent="0.2">
      <c r="A3" s="16" t="s">
        <v>21</v>
      </c>
      <c r="B3" s="16"/>
      <c r="C3" s="16"/>
      <c r="D3" s="16"/>
    </row>
    <row r="4" spans="1:4" ht="24" customHeight="1" x14ac:dyDescent="0.2">
      <c r="A4" s="14" t="s">
        <v>22</v>
      </c>
      <c r="B4" s="15"/>
      <c r="C4" s="15"/>
      <c r="D4" s="15"/>
    </row>
    <row r="5" spans="1:4" ht="24" customHeight="1" x14ac:dyDescent="0.2">
      <c r="A5" s="14" t="s">
        <v>23</v>
      </c>
      <c r="B5" s="15"/>
      <c r="C5" s="15"/>
      <c r="D5" s="15"/>
    </row>
    <row r="6" spans="1:4" ht="24" x14ac:dyDescent="0.2">
      <c r="A6" s="16" t="s">
        <v>24</v>
      </c>
      <c r="B6" s="16"/>
      <c r="C6" s="16"/>
      <c r="D6" s="16"/>
    </row>
    <row r="7" spans="1:4" ht="24" customHeight="1" x14ac:dyDescent="0.2">
      <c r="A7" s="14" t="s">
        <v>27</v>
      </c>
      <c r="B7" s="15"/>
      <c r="C7" s="15"/>
      <c r="D7" s="15"/>
    </row>
    <row r="8" spans="1:4" ht="24" x14ac:dyDescent="0.2">
      <c r="A8" s="16" t="s">
        <v>28</v>
      </c>
      <c r="B8" s="16"/>
      <c r="C8" s="16"/>
      <c r="D8" s="16"/>
    </row>
    <row r="9" spans="1:4" ht="24" customHeight="1" x14ac:dyDescent="0.2">
      <c r="A9" s="17" t="s">
        <v>25</v>
      </c>
      <c r="B9" s="18"/>
      <c r="C9" s="18"/>
      <c r="D9" s="19"/>
    </row>
    <row r="10" spans="1:4" ht="24" customHeight="1" x14ac:dyDescent="0.2">
      <c r="A10" s="17" t="s">
        <v>26</v>
      </c>
      <c r="B10" s="18"/>
      <c r="C10" s="18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phuttipong</cp:lastModifiedBy>
  <cp:lastPrinted>2026-08-04T08:11:06Z</cp:lastPrinted>
  <dcterms:created xsi:type="dcterms:W3CDTF">2020-07-09T03:13:52Z</dcterms:created>
  <dcterms:modified xsi:type="dcterms:W3CDTF">2026-08-04T08:12:34Z</dcterms:modified>
</cp:coreProperties>
</file>