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:\My Drive\ITA\สขร\"/>
    </mc:Choice>
  </mc:AlternateContent>
  <xr:revisionPtr revIDLastSave="0" documentId="13_ncr:1_{ED767211-7621-47B2-9BCB-25F3208F8F73}" xr6:coauthVersionLast="47" xr6:coauthVersionMax="47" xr10:uidLastSave="{00000000-0000-0000-0000-000000000000}"/>
  <bookViews>
    <workbookView xWindow="-108" yWindow="-108" windowWidth="30936" windowHeight="16776" tabRatio="603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Sheet1!$A$1:$L$26</definedName>
    <definedName name="_xlnm.Print_Titles" localSheetId="0">Sheet1!$1:$6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4" i="1" l="1"/>
  <c r="D35" i="1"/>
  <c r="D34" i="1"/>
  <c r="D30" i="1"/>
  <c r="D29" i="1"/>
  <c r="D8" i="1"/>
  <c r="D9" i="1"/>
  <c r="D10" i="1"/>
  <c r="D11" i="1"/>
  <c r="D12" i="1"/>
  <c r="D7" i="1"/>
  <c r="G7" i="1"/>
  <c r="G8" i="1"/>
  <c r="G9" i="1"/>
  <c r="G10" i="1"/>
  <c r="G11" i="1"/>
  <c r="N25" i="1"/>
  <c r="N27" i="1"/>
  <c r="N26" i="1"/>
  <c r="E36" i="1"/>
  <c r="E34" i="1"/>
  <c r="E37" i="1"/>
  <c r="G12" i="1" l="1"/>
  <c r="G13" i="1"/>
  <c r="G14" i="1"/>
  <c r="G15" i="1"/>
  <c r="D28" i="1"/>
  <c r="E31" i="1"/>
  <c r="E32" i="1" s="1"/>
  <c r="G16" i="1"/>
  <c r="G17" i="1"/>
  <c r="D31" i="1" l="1"/>
  <c r="D38" i="1"/>
  <c r="E38" i="1"/>
  <c r="D40" i="1" l="1"/>
  <c r="D32" i="1"/>
  <c r="J8" i="1" l="1"/>
  <c r="J9" i="1" s="1"/>
  <c r="J10" i="1" s="1"/>
  <c r="J11" i="1" s="1"/>
  <c r="J12" i="1" s="1"/>
  <c r="J13" i="1" s="1"/>
  <c r="J14" i="1" s="1"/>
  <c r="J15" i="1" s="1"/>
  <c r="J16" i="1" s="1"/>
  <c r="J17" i="1" s="1"/>
</calcChain>
</file>

<file path=xl/sharedStrings.xml><?xml version="1.0" encoding="utf-8"?>
<sst xmlns="http://schemas.openxmlformats.org/spreadsheetml/2006/main" count="126" uniqueCount="76">
  <si>
    <t>เทศบาลตำบลไผ่  อำเภอเมืองกาฬสินธุ์  จังหวัดกาฬสินธุ์</t>
  </si>
  <si>
    <t>ลำดับที่</t>
  </si>
  <si>
    <t>วงเงินที่จัดซื้อ</t>
  </si>
  <si>
    <t>ราคากลาง</t>
  </si>
  <si>
    <t>วิธีซื้อหรือจ้าง</t>
  </si>
  <si>
    <t>ผู้เสนอราคาและ</t>
  </si>
  <si>
    <t>ผู้ที่ได้รับคัดเลือก</t>
  </si>
  <si>
    <t>เหตุผลที่คัดเลือกโดยสังเขป</t>
  </si>
  <si>
    <t>หรือจัดจ้าง (บาท)</t>
  </si>
  <si>
    <t>(บาท)</t>
  </si>
  <si>
    <t>ราคาที่เสนอ</t>
  </si>
  <si>
    <t>และราคา</t>
  </si>
  <si>
    <t>"</t>
  </si>
  <si>
    <t>เลขที่สัญญา</t>
  </si>
  <si>
    <t>วันที่ของสัญญา</t>
  </si>
  <si>
    <t>เป็นผู้มีอาชีพรับจ้างโดยตรง</t>
  </si>
  <si>
    <t>สขร.1</t>
  </si>
  <si>
    <t>วิธีเฉพาะเจาะจง</t>
  </si>
  <si>
    <t>นางรุ่งนภา  สุริยะบุญ</t>
  </si>
  <si>
    <t>รายการจัดซื้อจัดจ้าง</t>
  </si>
  <si>
    <t>จ้างเหมาซ่อมเครื่องปรินเตอร์ หมายเลข 439-59-0020</t>
  </si>
  <si>
    <t>จ้างเหมาซ่อมเครื่องปรินเตอร์ หมายเลข 439-57-0017</t>
  </si>
  <si>
    <t>จ้างเหมาซ่อมเครื่องปรินเตอร์ หมายเลข 439-62-0025</t>
  </si>
  <si>
    <t>จ้างเหมาซ่อมรถยนต์ส่วนกลาง บม-7917</t>
  </si>
  <si>
    <t>จ้างเหมาสำรวจข้อมูลสัตว์และขึ้นทะเบียนสัตว์</t>
  </si>
  <si>
    <t>จ้างเหมาซ่อมแซมรถยนต์ส่วนกลาง กน-886 กส.</t>
  </si>
  <si>
    <t>จ้างเหมาซ่อมแซมเครื่องพิมพ์ หมายเลข 439-56-0018</t>
  </si>
  <si>
    <t xml:space="preserve">จ้างเหมาซ่อมแซมรถยนต์บรรทุกน้ำอเนกประสงค์ </t>
  </si>
  <si>
    <t>จัดซื้ออาหารเสริม (นม) สำหรับโรงเรียน ภายในเขตเทศบาลตำบลไผ่  (11 มิ.ย.67-30 ก.ย.67)</t>
  </si>
  <si>
    <t>จัดซื้ออาหารเสริม (นม) สำหรับศูนย์พัฒนาเด็กเล็ก เทศบาลตำบลไผ่  (11 มิ.ย.67-30 ก.ย.67)</t>
  </si>
  <si>
    <t>ลว.</t>
  </si>
  <si>
    <t>ผู้อำนวยการกองคลัง</t>
  </si>
  <si>
    <t>/2569</t>
  </si>
  <si>
    <t xml:space="preserve">                     ผลการพิจารณาการจัดซื้อจัดจ้าง</t>
  </si>
  <si>
    <t>รวม</t>
  </si>
  <si>
    <t>laas</t>
  </si>
  <si>
    <t>egp</t>
  </si>
  <si>
    <t>จำนวนเงิน</t>
  </si>
  <si>
    <t>จำนวนสัญญา</t>
  </si>
  <si>
    <t>ส่วนต่าง</t>
  </si>
  <si>
    <t>วัสดุ</t>
  </si>
  <si>
    <t>คชจ</t>
  </si>
  <si>
    <t>ครุภัณฑ์</t>
  </si>
  <si>
    <t>ที่ดินสิ่งก่อสร้าง</t>
  </si>
  <si>
    <t>รายการ</t>
  </si>
  <si>
    <t>เป็นผู้มีอาชีพขายโดยตรง</t>
  </si>
  <si>
    <t>ร้านเอ้บเจริญทรัพย์</t>
  </si>
  <si>
    <t>จัดซื้อวัสดุงานบ้านงานครัว</t>
  </si>
  <si>
    <t>ที่ดิน</t>
  </si>
  <si>
    <t>ในรอบเดือนพฤษภาคม 2569</t>
  </si>
  <si>
    <t>ซื้อน้ำดื่ม</t>
  </si>
  <si>
    <t>อู่ ช.ช่างอู๊ดเจริญยนต์</t>
  </si>
  <si>
    <t>ร้านธนากรก่อสร้าง</t>
  </si>
  <si>
    <t>นายบุญภักดิ์ ศรีบุตร</t>
  </si>
  <si>
    <t>นางสาวสุดารัตน์ แข็งขยัน</t>
  </si>
  <si>
    <t>บริษัท สหไทยศึกษาภัณฑ์ กาฬสินธุ์ จำกัด</t>
  </si>
  <si>
    <t>โสภาการพาณิชย์</t>
  </si>
  <si>
    <t>01 พ.ค.69</t>
  </si>
  <si>
    <t>07 พ.ค.69</t>
  </si>
  <si>
    <t>06 พ.ค.69</t>
  </si>
  <si>
    <t>12 พ.ค.69</t>
  </si>
  <si>
    <t>14 พ.ค.69</t>
  </si>
  <si>
    <t>28 พ.ค.69</t>
  </si>
  <si>
    <t>08 พ.ค.69</t>
  </si>
  <si>
    <t>21 พ.ค.69</t>
  </si>
  <si>
    <t>25 พ.ค.69</t>
  </si>
  <si>
    <t>จ้างเหมาซ่อมบำรุงรักษารถยนต์ส่วนกลาง ทะเบียน กข-9783 กส</t>
  </si>
  <si>
    <t>จ้างเหมาประกอบอาหารว่างพร้อมเครื่องดื่ม เพื่อรับรองประชุม คกก. ศพด.</t>
  </si>
  <si>
    <t>จ้างเหมาประกอบอาหารว่างพร้อมเครื่องดื่ม เพื่อรับรองประชุมหารือข้อราชการ กองการศึกษา</t>
  </si>
  <si>
    <t xml:space="preserve">ซื้อวัสดุก่อสร้าง เพื่อช่วยเหลือผู้ประสบวาตภัย 
</t>
  </si>
  <si>
    <t>จ้างเหมาซ่อมบำรุงรักษารถบรรทุกขยะ ทะเบียน 82-2302 กส</t>
  </si>
  <si>
    <t>จ้างเหมามหรสพ ตามโครงการจัดงานประเพณีบุญบั้งไฟ 2569</t>
  </si>
  <si>
    <t xml:space="preserve">จ้างเหมาซ่อมแซมฝายน้ำล้น หมู่ 3 บ้านโคกล่าม </t>
  </si>
  <si>
    <t>จ้างเหมาโครงการต่อเติมอาคารศูนย์พัฒนาเด็กเล็กเทศบาลตำบลไผ่ ตำบลไผ่ อำเภอเมือง จังหวัดกาฬสินธุ์</t>
  </si>
  <si>
    <t>จ้างเหมาเวทีพร้อมติดตั้งรื้นถอนและเครื่องเสียง ตามโครงการจัดงานประเพณีบุญบั้งไฟ 2569</t>
  </si>
  <si>
    <t>นายชุมพล  ศิลแสน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</si>
</sst>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409]#,##0.00;\-#,##0.00"/>
    <numFmt numFmtId="188" formatCode="[$-101041E]d\ mmm\ yy;@"/>
  </numFmts>
  <fonts count="11" x14ac:knownFonts="1">
    <font>
      <sz val="11"/>
      <color theme="1"/>
      <name val="Tahoma"/>
      <family val="2"/>
      <charset val="222"/>
      <scheme val="minor"/>
    </font>
    <font>
      <sz val="10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name val="TH Sarabun New"/>
      <family val="2"/>
    </font>
    <font>
      <b/>
      <sz val="16"/>
      <name val="TH Sarabun New"/>
      <family val="2"/>
    </font>
    <font>
      <b/>
      <sz val="18"/>
      <name val="TH Sarabun New"/>
      <family val="2"/>
    </font>
    <font>
      <sz val="16"/>
      <color indexed="8"/>
      <name val="TH Sarabun New"/>
      <family val="2"/>
    </font>
    <font>
      <sz val="10"/>
      <name val="Arial"/>
      <family val="2"/>
    </font>
    <font>
      <sz val="16"/>
      <color rgb="FF000000"/>
      <name val="TH Sarabun New"/>
      <family val="2"/>
    </font>
    <font>
      <sz val="16"/>
      <color theme="1"/>
      <name val="TH Sarabun Ne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</patternFill>
    </fill>
    <fill>
      <patternFill patternType="solid">
        <fgColor rgb="FFFF000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1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hair">
        <color indexed="64"/>
      </bottom>
      <diagonal/>
    </border>
    <border>
      <left/>
      <right/>
      <top style="thin">
        <color theme="0" tint="-0.499984740745262"/>
      </top>
      <bottom style="hair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hair">
        <color indexed="64"/>
      </top>
      <bottom style="hair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hair">
        <color indexed="64"/>
      </bottom>
      <diagonal/>
    </border>
    <border>
      <left/>
      <right style="thin">
        <color theme="0" tint="-0.499984740745262"/>
      </right>
      <top style="hair">
        <color indexed="64"/>
      </top>
      <bottom style="hair">
        <color indexed="64"/>
      </bottom>
      <diagonal/>
    </border>
    <border>
      <left/>
      <right style="thin">
        <color theme="0" tint="-0.499984740745262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8" fillId="0" borderId="0"/>
  </cellStyleXfs>
  <cellXfs count="12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vertical="center"/>
    </xf>
    <xf numFmtId="43" fontId="4" fillId="2" borderId="0" xfId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2" borderId="0" xfId="0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/>
    <xf numFmtId="0" fontId="5" fillId="0" borderId="0" xfId="0" applyFont="1"/>
    <xf numFmtId="0" fontId="4" fillId="0" borderId="0" xfId="0" applyFont="1" applyAlignment="1">
      <alignment horizontal="right"/>
    </xf>
    <xf numFmtId="43" fontId="4" fillId="2" borderId="0" xfId="1" applyFont="1" applyFill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shrinkToFit="1"/>
    </xf>
    <xf numFmtId="0" fontId="7" fillId="2" borderId="8" xfId="2" applyFont="1" applyFill="1" applyBorder="1" applyAlignment="1" applyProtection="1">
      <alignment vertical="center" wrapText="1" readingOrder="1"/>
      <protection locked="0"/>
    </xf>
    <xf numFmtId="0" fontId="7" fillId="2" borderId="4" xfId="2" applyFont="1" applyFill="1" applyBorder="1" applyAlignment="1" applyProtection="1">
      <alignment vertical="center" wrapText="1" readingOrder="1"/>
      <protection locked="0"/>
    </xf>
    <xf numFmtId="0" fontId="7" fillId="2" borderId="7" xfId="2" applyFont="1" applyFill="1" applyBorder="1" applyAlignment="1" applyProtection="1">
      <alignment vertical="center" wrapText="1" readingOrder="1"/>
      <protection locked="0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187" fontId="7" fillId="2" borderId="0" xfId="3" applyNumberFormat="1" applyFont="1" applyFill="1" applyAlignment="1" applyProtection="1">
      <alignment vertical="center" wrapText="1" readingOrder="1"/>
      <protection locked="0"/>
    </xf>
    <xf numFmtId="0" fontId="4" fillId="2" borderId="0" xfId="0" applyFont="1" applyFill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quotePrefix="1" applyFont="1" applyAlignment="1">
      <alignment horizontal="right" vertic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2" borderId="0" xfId="0" quotePrefix="1" applyFont="1" applyFill="1" applyAlignment="1">
      <alignment horizontal="right" vertical="center"/>
    </xf>
    <xf numFmtId="187" fontId="7" fillId="0" borderId="0" xfId="0" applyNumberFormat="1" applyFont="1" applyAlignment="1" applyProtection="1">
      <alignment vertical="center" wrapText="1" readingOrder="1"/>
      <protection locked="0"/>
    </xf>
    <xf numFmtId="0" fontId="7" fillId="0" borderId="0" xfId="0" applyFont="1" applyAlignment="1" applyProtection="1">
      <alignment horizontal="left" vertical="center" wrapText="1" readingOrder="1"/>
      <protection locked="0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 shrinkToFit="1"/>
    </xf>
    <xf numFmtId="0" fontId="4" fillId="2" borderId="0" xfId="0" applyFont="1" applyFill="1" applyAlignment="1">
      <alignment horizontal="left" vertical="center"/>
    </xf>
    <xf numFmtId="43" fontId="4" fillId="0" borderId="0" xfId="0" applyNumberFormat="1" applyFont="1"/>
    <xf numFmtId="0" fontId="5" fillId="2" borderId="1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/>
    </xf>
    <xf numFmtId="0" fontId="4" fillId="2" borderId="0" xfId="0" applyFont="1" applyFill="1" applyAlignment="1">
      <alignment horizontal="left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right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quotePrefix="1" applyFont="1" applyBorder="1" applyAlignment="1">
      <alignment horizontal="right" vertical="center"/>
    </xf>
    <xf numFmtId="0" fontId="9" fillId="5" borderId="12" xfId="0" applyFont="1" applyFill="1" applyBorder="1" applyAlignment="1">
      <alignment horizontal="left" vertical="center" shrinkToFit="1"/>
    </xf>
    <xf numFmtId="0" fontId="4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4" fillId="2" borderId="6" xfId="1" applyFont="1" applyFill="1" applyBorder="1" applyAlignment="1">
      <alignment horizontal="center" vertical="center"/>
    </xf>
    <xf numFmtId="43" fontId="4" fillId="2" borderId="6" xfId="1" applyFont="1" applyFill="1" applyBorder="1" applyAlignment="1">
      <alignment horizontal="right" vertical="center"/>
    </xf>
    <xf numFmtId="4" fontId="4" fillId="0" borderId="6" xfId="0" applyNumberFormat="1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7" fillId="2" borderId="6" xfId="3" applyFont="1" applyFill="1" applyBorder="1" applyAlignment="1" applyProtection="1">
      <alignment horizontal="center" vertical="center" readingOrder="1"/>
      <protection locked="0"/>
    </xf>
    <xf numFmtId="0" fontId="4" fillId="2" borderId="6" xfId="0" applyFont="1" applyFill="1" applyBorder="1" applyAlignment="1">
      <alignment horizontal="right"/>
    </xf>
    <xf numFmtId="43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43" fontId="4" fillId="2" borderId="0" xfId="0" applyNumberFormat="1" applyFont="1" applyFill="1"/>
    <xf numFmtId="187" fontId="4" fillId="2" borderId="0" xfId="0" applyNumberFormat="1" applyFont="1" applyFill="1"/>
    <xf numFmtId="0" fontId="4" fillId="2" borderId="6" xfId="0" applyFont="1" applyFill="1" applyBorder="1" applyAlignment="1">
      <alignment horizontal="right" vertical="center"/>
    </xf>
    <xf numFmtId="43" fontId="4" fillId="2" borderId="6" xfId="1" applyFont="1" applyFill="1" applyBorder="1" applyAlignment="1">
      <alignment vertical="center"/>
    </xf>
    <xf numFmtId="43" fontId="4" fillId="2" borderId="6" xfId="0" applyNumberFormat="1" applyFont="1" applyFill="1" applyBorder="1" applyAlignment="1">
      <alignment horizontal="right"/>
    </xf>
    <xf numFmtId="43" fontId="4" fillId="2" borderId="6" xfId="1" applyFont="1" applyFill="1" applyBorder="1" applyAlignment="1"/>
    <xf numFmtId="43" fontId="4" fillId="3" borderId="6" xfId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43" fontId="4" fillId="6" borderId="6" xfId="0" applyNumberFormat="1" applyFont="1" applyFill="1" applyBorder="1" applyAlignment="1">
      <alignment horizontal="right"/>
    </xf>
    <xf numFmtId="43" fontId="4" fillId="6" borderId="6" xfId="1" applyFont="1" applyFill="1" applyBorder="1" applyAlignment="1">
      <alignment horizontal="center"/>
    </xf>
    <xf numFmtId="43" fontId="4" fillId="6" borderId="6" xfId="1" applyFont="1" applyFill="1" applyBorder="1" applyAlignment="1"/>
    <xf numFmtId="43" fontId="4" fillId="2" borderId="0" xfId="1" applyFont="1" applyFill="1" applyBorder="1" applyAlignment="1">
      <alignment horizontal="center" vertical="center" shrinkToFit="1"/>
    </xf>
    <xf numFmtId="0" fontId="4" fillId="2" borderId="0" xfId="0" applyFont="1" applyFill="1" applyAlignment="1">
      <alignment horizontal="left" vertical="center" shrinkToFit="1"/>
    </xf>
    <xf numFmtId="0" fontId="4" fillId="2" borderId="0" xfId="0" quotePrefix="1" applyFont="1" applyFill="1" applyAlignment="1">
      <alignment horizontal="center" vertical="center"/>
    </xf>
    <xf numFmtId="15" fontId="4" fillId="0" borderId="0" xfId="0" applyNumberFormat="1" applyFont="1" applyAlignment="1">
      <alignment horizontal="left"/>
    </xf>
    <xf numFmtId="0" fontId="10" fillId="0" borderId="0" xfId="0" applyFont="1"/>
    <xf numFmtId="43" fontId="4" fillId="4" borderId="22" xfId="0" applyNumberFormat="1" applyFont="1" applyFill="1" applyBorder="1" applyAlignment="1">
      <alignment horizontal="center" vertical="center"/>
    </xf>
    <xf numFmtId="2" fontId="4" fillId="4" borderId="22" xfId="0" applyNumberFormat="1" applyFont="1" applyFill="1" applyBorder="1" applyAlignment="1">
      <alignment horizontal="center"/>
    </xf>
    <xf numFmtId="4" fontId="4" fillId="2" borderId="6" xfId="0" applyNumberFormat="1" applyFont="1" applyFill="1" applyBorder="1" applyAlignment="1">
      <alignment horizontal="right"/>
    </xf>
    <xf numFmtId="4" fontId="4" fillId="2" borderId="6" xfId="0" applyNumberFormat="1" applyFont="1" applyFill="1" applyBorder="1" applyAlignment="1">
      <alignment horizontal="right" vertical="center"/>
    </xf>
    <xf numFmtId="0" fontId="4" fillId="3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right"/>
    </xf>
    <xf numFmtId="43" fontId="4" fillId="6" borderId="24" xfId="0" applyNumberFormat="1" applyFont="1" applyFill="1" applyBorder="1"/>
    <xf numFmtId="0" fontId="4" fillId="2" borderId="17" xfId="0" applyFont="1" applyFill="1" applyBorder="1" applyAlignment="1">
      <alignment vertical="center" shrinkToFit="1"/>
    </xf>
    <xf numFmtId="0" fontId="5" fillId="0" borderId="0" xfId="0" applyFont="1" applyAlignment="1">
      <alignment horizontal="left" vertical="center"/>
    </xf>
    <xf numFmtId="188" fontId="9" fillId="5" borderId="21" xfId="0" quotePrefix="1" applyNumberFormat="1" applyFont="1" applyFill="1" applyBorder="1" applyAlignment="1">
      <alignment horizontal="left" vertical="top"/>
    </xf>
    <xf numFmtId="188" fontId="9" fillId="5" borderId="19" xfId="0" quotePrefix="1" applyNumberFormat="1" applyFont="1" applyFill="1" applyBorder="1" applyAlignment="1">
      <alignment horizontal="left" vertical="top"/>
    </xf>
    <xf numFmtId="188" fontId="9" fillId="5" borderId="20" xfId="0" quotePrefix="1" applyNumberFormat="1" applyFont="1" applyFill="1" applyBorder="1" applyAlignment="1">
      <alignment horizontal="left" vertical="top"/>
    </xf>
    <xf numFmtId="0" fontId="9" fillId="5" borderId="27" xfId="0" applyFont="1" applyFill="1" applyBorder="1" applyAlignment="1">
      <alignment horizontal="left" vertical="center" shrinkToFit="1"/>
    </xf>
    <xf numFmtId="0" fontId="4" fillId="2" borderId="28" xfId="0" applyFont="1" applyFill="1" applyBorder="1" applyAlignment="1">
      <alignment vertical="center" shrinkToFit="1"/>
    </xf>
    <xf numFmtId="0" fontId="10" fillId="0" borderId="25" xfId="0" applyFont="1" applyBorder="1"/>
    <xf numFmtId="0" fontId="4" fillId="0" borderId="26" xfId="0" quotePrefix="1" applyFont="1" applyBorder="1" applyAlignment="1">
      <alignment horizontal="right" vertical="center"/>
    </xf>
    <xf numFmtId="188" fontId="9" fillId="5" borderId="29" xfId="0" quotePrefix="1" applyNumberFormat="1" applyFont="1" applyFill="1" applyBorder="1" applyAlignment="1">
      <alignment horizontal="left" vertical="top"/>
    </xf>
    <xf numFmtId="0" fontId="4" fillId="0" borderId="3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9" fillId="5" borderId="17" xfId="0" applyFont="1" applyFill="1" applyBorder="1" applyAlignment="1">
      <alignment horizontal="left" vertical="top"/>
    </xf>
    <xf numFmtId="0" fontId="9" fillId="5" borderId="17" xfId="0" applyFont="1" applyFill="1" applyBorder="1" applyAlignment="1">
      <alignment horizontal="left" vertical="top" shrinkToFit="1"/>
    </xf>
    <xf numFmtId="0" fontId="9" fillId="5" borderId="17" xfId="0" applyFont="1" applyFill="1" applyBorder="1" applyAlignment="1">
      <alignment horizontal="left" vertical="top" wrapText="1"/>
    </xf>
    <xf numFmtId="0" fontId="9" fillId="5" borderId="17" xfId="0" applyFont="1" applyFill="1" applyBorder="1" applyAlignment="1">
      <alignment horizontal="left" vertical="center"/>
    </xf>
    <xf numFmtId="0" fontId="9" fillId="5" borderId="28" xfId="0" applyFont="1" applyFill="1" applyBorder="1" applyAlignment="1">
      <alignment horizontal="left" vertical="top"/>
    </xf>
    <xf numFmtId="4" fontId="9" fillId="5" borderId="15" xfId="0" applyNumberFormat="1" applyFont="1" applyFill="1" applyBorder="1" applyAlignment="1">
      <alignment horizontal="right" vertical="top" wrapText="1"/>
    </xf>
    <xf numFmtId="4" fontId="9" fillId="5" borderId="17" xfId="0" applyNumberFormat="1" applyFont="1" applyFill="1" applyBorder="1" applyAlignment="1">
      <alignment horizontal="right" vertical="top" wrapText="1"/>
    </xf>
    <xf numFmtId="4" fontId="9" fillId="5" borderId="28" xfId="0" applyNumberFormat="1" applyFont="1" applyFill="1" applyBorder="1" applyAlignment="1">
      <alignment horizontal="right" vertical="top" wrapText="1"/>
    </xf>
    <xf numFmtId="43" fontId="5" fillId="2" borderId="11" xfId="1" applyFont="1" applyFill="1" applyBorder="1" applyAlignment="1">
      <alignment horizontal="center" vertical="center"/>
    </xf>
    <xf numFmtId="43" fontId="5" fillId="2" borderId="10" xfId="1" applyFont="1" applyFill="1" applyBorder="1" applyAlignment="1">
      <alignment horizontal="center" vertical="center"/>
    </xf>
    <xf numFmtId="43" fontId="4" fillId="2" borderId="15" xfId="1" applyFont="1" applyFill="1" applyBorder="1" applyAlignment="1">
      <alignment horizontal="center" vertical="center" shrinkToFit="1"/>
    </xf>
    <xf numFmtId="43" fontId="4" fillId="2" borderId="17" xfId="1" applyFont="1" applyFill="1" applyBorder="1" applyAlignment="1">
      <alignment horizontal="center" vertical="center" shrinkToFit="1"/>
    </xf>
    <xf numFmtId="43" fontId="4" fillId="2" borderId="28" xfId="1" applyFont="1" applyFill="1" applyBorder="1" applyAlignment="1">
      <alignment horizontal="center" vertical="center" shrinkToFit="1"/>
    </xf>
    <xf numFmtId="0" fontId="4" fillId="2" borderId="15" xfId="0" applyFont="1" applyFill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2" borderId="33" xfId="0" applyFont="1" applyFill="1" applyBorder="1" applyAlignment="1">
      <alignment horizontal="left" vertical="center"/>
    </xf>
    <xf numFmtId="0" fontId="4" fillId="0" borderId="34" xfId="0" quotePrefix="1" applyFont="1" applyBorder="1" applyAlignment="1">
      <alignment horizontal="left" vertical="center"/>
    </xf>
    <xf numFmtId="0" fontId="4" fillId="0" borderId="35" xfId="0" quotePrefix="1" applyFont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5" fillId="2" borderId="9" xfId="0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4" fillId="0" borderId="0" xfId="0" quotePrefix="1" applyFont="1" applyAlignment="1">
      <alignment horizontal="center" vertical="center"/>
    </xf>
  </cellXfs>
  <cellStyles count="4">
    <cellStyle name="จุลภาค" xfId="1" builtinId="3"/>
    <cellStyle name="ปกติ" xfId="0" builtinId="0"/>
    <cellStyle name="ปกติ 2" xfId="2" xr:uid="{3602A5D9-1163-42F9-A4CB-F7E09E096217}"/>
    <cellStyle name="ปกติ 3" xfId="3" xr:uid="{C61342B5-45E9-48EA-AD63-A8D7E2CB45B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BB05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1"/>
  <sheetViews>
    <sheetView tabSelected="1" showWhiteSpace="0" view="pageBreakPreview" zoomScale="80" zoomScaleNormal="80" zoomScaleSheetLayoutView="80" zoomScalePageLayoutView="50" workbookViewId="0">
      <selection activeCell="H22" sqref="H22"/>
    </sheetView>
  </sheetViews>
  <sheetFormatPr defaultColWidth="9" defaultRowHeight="24" customHeight="1" x14ac:dyDescent="0.7"/>
  <cols>
    <col min="1" max="1" width="5.59765625" style="4" customWidth="1"/>
    <col min="2" max="2" width="79.59765625" style="6" customWidth="1"/>
    <col min="3" max="3" width="12.19921875" style="6" customWidth="1"/>
    <col min="4" max="4" width="12.09765625" style="6" customWidth="1"/>
    <col min="5" max="5" width="13.19921875" style="1" customWidth="1"/>
    <col min="6" max="6" width="20.69921875" style="6" customWidth="1"/>
    <col min="7" max="7" width="21.09765625" style="6" customWidth="1"/>
    <col min="8" max="8" width="22.3984375" style="6" customWidth="1"/>
    <col min="9" max="9" width="4.3984375" style="7" customWidth="1"/>
    <col min="10" max="10" width="5.69921875" style="2" customWidth="1"/>
    <col min="11" max="11" width="3.19921875" style="7" customWidth="1"/>
    <col min="12" max="12" width="9.09765625" style="2" customWidth="1"/>
    <col min="13" max="13" width="9" style="30"/>
    <col min="14" max="16384" width="9" style="1"/>
  </cols>
  <sheetData>
    <row r="1" spans="1:13" ht="24" customHeight="1" x14ac:dyDescent="0.7">
      <c r="A1" s="117" t="s">
        <v>33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84" t="s">
        <v>16</v>
      </c>
    </row>
    <row r="2" spans="1:13" ht="24" customHeight="1" x14ac:dyDescent="0.7">
      <c r="A2" s="117" t="s">
        <v>49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1:13" ht="24" customHeight="1" x14ac:dyDescent="0.7">
      <c r="A3" s="117" t="s">
        <v>0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</row>
    <row r="4" spans="1:13" ht="24" customHeight="1" x14ac:dyDescent="0.7">
      <c r="A4" s="8"/>
      <c r="B4" s="9"/>
      <c r="C4" s="9"/>
      <c r="D4" s="9"/>
      <c r="E4" s="9"/>
      <c r="F4" s="9"/>
      <c r="G4" s="9"/>
      <c r="H4" s="9"/>
      <c r="I4" s="5"/>
      <c r="J4" s="9"/>
      <c r="K4" s="5"/>
      <c r="L4" s="40"/>
    </row>
    <row r="5" spans="1:13" s="11" customFormat="1" ht="24" customHeight="1" x14ac:dyDescent="0.7">
      <c r="A5" s="118" t="s">
        <v>1</v>
      </c>
      <c r="B5" s="119" t="s">
        <v>19</v>
      </c>
      <c r="C5" s="38" t="s">
        <v>2</v>
      </c>
      <c r="D5" s="104" t="s">
        <v>3</v>
      </c>
      <c r="E5" s="120" t="s">
        <v>4</v>
      </c>
      <c r="F5" s="43" t="s">
        <v>5</v>
      </c>
      <c r="G5" s="38" t="s">
        <v>6</v>
      </c>
      <c r="H5" s="118" t="s">
        <v>7</v>
      </c>
      <c r="I5" s="119" t="s">
        <v>13</v>
      </c>
      <c r="J5" s="119"/>
      <c r="K5" s="119" t="s">
        <v>14</v>
      </c>
      <c r="L5" s="119"/>
      <c r="M5" s="51"/>
    </row>
    <row r="6" spans="1:13" s="11" customFormat="1" ht="24" customHeight="1" x14ac:dyDescent="0.7">
      <c r="A6" s="118"/>
      <c r="B6" s="119"/>
      <c r="C6" s="39" t="s">
        <v>8</v>
      </c>
      <c r="D6" s="105" t="s">
        <v>9</v>
      </c>
      <c r="E6" s="119"/>
      <c r="F6" s="44" t="s">
        <v>10</v>
      </c>
      <c r="G6" s="39" t="s">
        <v>11</v>
      </c>
      <c r="H6" s="118"/>
      <c r="I6" s="119"/>
      <c r="J6" s="119"/>
      <c r="K6" s="119"/>
      <c r="L6" s="119"/>
      <c r="M6" s="51"/>
    </row>
    <row r="7" spans="1:13" ht="24" customHeight="1" x14ac:dyDescent="0.7">
      <c r="A7" s="45">
        <v>1</v>
      </c>
      <c r="B7" s="95" t="s">
        <v>66</v>
      </c>
      <c r="C7" s="101">
        <v>4480</v>
      </c>
      <c r="D7" s="106">
        <f>C7</f>
        <v>4480</v>
      </c>
      <c r="E7" s="109" t="s">
        <v>17</v>
      </c>
      <c r="F7" s="49" t="s">
        <v>51</v>
      </c>
      <c r="G7" s="83" t="str">
        <f t="shared" ref="G7:G17" si="0">F7</f>
        <v>อู่ ช.ช่างอู๊ดเจริญยนต์</v>
      </c>
      <c r="H7" s="111" t="s">
        <v>15</v>
      </c>
      <c r="I7" s="75">
        <v>167</v>
      </c>
      <c r="J7" s="114" t="s">
        <v>32</v>
      </c>
      <c r="K7" s="46" t="s">
        <v>30</v>
      </c>
      <c r="L7" s="85" t="s">
        <v>59</v>
      </c>
      <c r="M7" s="30" t="s">
        <v>41</v>
      </c>
    </row>
    <row r="8" spans="1:13" ht="24" customHeight="1" x14ac:dyDescent="0.7">
      <c r="A8" s="47">
        <v>2</v>
      </c>
      <c r="B8" s="96" t="s">
        <v>67</v>
      </c>
      <c r="C8" s="102">
        <v>490</v>
      </c>
      <c r="D8" s="107">
        <f t="shared" ref="D8:D11" si="1">C8</f>
        <v>490</v>
      </c>
      <c r="E8" s="47" t="s">
        <v>12</v>
      </c>
      <c r="F8" s="49" t="s">
        <v>18</v>
      </c>
      <c r="G8" s="83" t="str">
        <f t="shared" si="0"/>
        <v>นางรุ่งนภา  สุริยะบุญ</v>
      </c>
      <c r="H8" s="112" t="s">
        <v>12</v>
      </c>
      <c r="I8" s="75">
        <v>171</v>
      </c>
      <c r="J8" s="115" t="str">
        <f>J7</f>
        <v>/2569</v>
      </c>
      <c r="K8" s="48" t="s">
        <v>30</v>
      </c>
      <c r="L8" s="86" t="s">
        <v>60</v>
      </c>
      <c r="M8" s="30" t="s">
        <v>41</v>
      </c>
    </row>
    <row r="9" spans="1:13" ht="24" customHeight="1" x14ac:dyDescent="0.7">
      <c r="A9" s="47">
        <v>3</v>
      </c>
      <c r="B9" s="97" t="s">
        <v>50</v>
      </c>
      <c r="C9" s="102">
        <v>3840</v>
      </c>
      <c r="D9" s="107">
        <f t="shared" si="1"/>
        <v>3840</v>
      </c>
      <c r="E9" s="47" t="s">
        <v>12</v>
      </c>
      <c r="F9" s="49" t="s">
        <v>18</v>
      </c>
      <c r="G9" s="83" t="str">
        <f t="shared" si="0"/>
        <v>นางรุ่งนภา  สุริยะบุญ</v>
      </c>
      <c r="H9" s="112" t="s">
        <v>45</v>
      </c>
      <c r="I9" s="75">
        <v>172</v>
      </c>
      <c r="J9" s="115" t="str">
        <f t="shared" ref="J9:J17" si="2">J8</f>
        <v>/2569</v>
      </c>
      <c r="K9" s="48" t="s">
        <v>30</v>
      </c>
      <c r="L9" s="86" t="s">
        <v>61</v>
      </c>
      <c r="M9" s="30" t="s">
        <v>40</v>
      </c>
    </row>
    <row r="10" spans="1:13" ht="24" customHeight="1" x14ac:dyDescent="0.7">
      <c r="A10" s="47">
        <v>4</v>
      </c>
      <c r="B10" s="96" t="s">
        <v>68</v>
      </c>
      <c r="C10" s="102">
        <v>700</v>
      </c>
      <c r="D10" s="107">
        <f t="shared" si="1"/>
        <v>700</v>
      </c>
      <c r="E10" s="47" t="s">
        <v>12</v>
      </c>
      <c r="F10" s="49" t="s">
        <v>18</v>
      </c>
      <c r="G10" s="83" t="str">
        <f t="shared" si="0"/>
        <v>นางรุ่งนภา  สุริยะบุญ</v>
      </c>
      <c r="H10" s="112" t="s">
        <v>15</v>
      </c>
      <c r="I10" s="75">
        <v>175</v>
      </c>
      <c r="J10" s="115" t="str">
        <f t="shared" si="2"/>
        <v>/2569</v>
      </c>
      <c r="K10" s="48" t="s">
        <v>30</v>
      </c>
      <c r="L10" s="86" t="s">
        <v>62</v>
      </c>
      <c r="M10" s="30" t="s">
        <v>41</v>
      </c>
    </row>
    <row r="11" spans="1:13" ht="24" customHeight="1" x14ac:dyDescent="0.7">
      <c r="A11" s="47">
        <v>5</v>
      </c>
      <c r="B11" s="98" t="s">
        <v>69</v>
      </c>
      <c r="C11" s="102">
        <v>936</v>
      </c>
      <c r="D11" s="107">
        <f t="shared" si="1"/>
        <v>936</v>
      </c>
      <c r="E11" s="47" t="s">
        <v>12</v>
      </c>
      <c r="F11" s="49" t="s">
        <v>52</v>
      </c>
      <c r="G11" s="83" t="str">
        <f t="shared" si="0"/>
        <v>ร้านธนากรก่อสร้าง</v>
      </c>
      <c r="H11" s="112" t="s">
        <v>45</v>
      </c>
      <c r="I11" s="75">
        <v>176</v>
      </c>
      <c r="J11" s="115" t="str">
        <f t="shared" si="2"/>
        <v>/2569</v>
      </c>
      <c r="K11" s="48" t="s">
        <v>30</v>
      </c>
      <c r="L11" s="87" t="s">
        <v>62</v>
      </c>
      <c r="M11" s="30" t="s">
        <v>40</v>
      </c>
    </row>
    <row r="12" spans="1:13" ht="24" customHeight="1" x14ac:dyDescent="0.7">
      <c r="A12" s="47">
        <v>6</v>
      </c>
      <c r="B12" s="99" t="s">
        <v>70</v>
      </c>
      <c r="C12" s="102">
        <v>18660</v>
      </c>
      <c r="D12" s="107">
        <f t="shared" ref="D12" si="3">C12</f>
        <v>18660</v>
      </c>
      <c r="E12" s="47" t="s">
        <v>12</v>
      </c>
      <c r="F12" s="49" t="s">
        <v>51</v>
      </c>
      <c r="G12" s="83" t="str">
        <f t="shared" si="0"/>
        <v>อู่ ช.ช่างอู๊ดเจริญยนต์</v>
      </c>
      <c r="H12" s="112" t="s">
        <v>15</v>
      </c>
      <c r="I12" s="75">
        <v>166</v>
      </c>
      <c r="J12" s="115" t="str">
        <f t="shared" si="2"/>
        <v>/2569</v>
      </c>
      <c r="K12" s="48" t="s">
        <v>30</v>
      </c>
      <c r="L12" s="87" t="s">
        <v>57</v>
      </c>
      <c r="M12" s="30" t="s">
        <v>41</v>
      </c>
    </row>
    <row r="13" spans="1:13" ht="24" customHeight="1" x14ac:dyDescent="0.7">
      <c r="A13" s="47">
        <v>7</v>
      </c>
      <c r="B13" s="96" t="s">
        <v>74</v>
      </c>
      <c r="C13" s="102">
        <v>35000</v>
      </c>
      <c r="D13" s="107">
        <v>35000</v>
      </c>
      <c r="E13" s="47" t="s">
        <v>12</v>
      </c>
      <c r="F13" s="49" t="s">
        <v>53</v>
      </c>
      <c r="G13" s="83" t="str">
        <f t="shared" si="0"/>
        <v>นายบุญภักดิ์ ศรีบุตร</v>
      </c>
      <c r="H13" s="112" t="s">
        <v>12</v>
      </c>
      <c r="I13" s="75">
        <v>168</v>
      </c>
      <c r="J13" s="115" t="str">
        <f t="shared" si="2"/>
        <v>/2569</v>
      </c>
      <c r="K13" s="48" t="s">
        <v>30</v>
      </c>
      <c r="L13" s="87" t="s">
        <v>58</v>
      </c>
      <c r="M13" s="30" t="s">
        <v>41</v>
      </c>
    </row>
    <row r="14" spans="1:13" ht="24" customHeight="1" x14ac:dyDescent="0.7">
      <c r="A14" s="47">
        <v>8</v>
      </c>
      <c r="B14" s="96" t="s">
        <v>71</v>
      </c>
      <c r="C14" s="102">
        <v>15000</v>
      </c>
      <c r="D14" s="107">
        <v>15000</v>
      </c>
      <c r="E14" s="47" t="s">
        <v>12</v>
      </c>
      <c r="F14" s="49" t="s">
        <v>54</v>
      </c>
      <c r="G14" s="83" t="str">
        <f t="shared" si="0"/>
        <v>นางสาวสุดารัตน์ แข็งขยัน</v>
      </c>
      <c r="H14" s="112" t="s">
        <v>12</v>
      </c>
      <c r="I14" s="75">
        <v>169</v>
      </c>
      <c r="J14" s="115" t="str">
        <f t="shared" si="2"/>
        <v>/2569</v>
      </c>
      <c r="K14" s="48" t="s">
        <v>30</v>
      </c>
      <c r="L14" s="87" t="s">
        <v>58</v>
      </c>
      <c r="M14" s="30" t="s">
        <v>41</v>
      </c>
    </row>
    <row r="15" spans="1:13" ht="24" customHeight="1" x14ac:dyDescent="0.7">
      <c r="A15" s="93">
        <v>9</v>
      </c>
      <c r="B15" s="96" t="s">
        <v>47</v>
      </c>
      <c r="C15" s="102">
        <v>13613</v>
      </c>
      <c r="D15" s="107">
        <v>13613</v>
      </c>
      <c r="E15" s="47" t="s">
        <v>12</v>
      </c>
      <c r="F15" s="49" t="s">
        <v>55</v>
      </c>
      <c r="G15" s="83" t="str">
        <f t="shared" si="0"/>
        <v>บริษัท สหไทยศึกษาภัณฑ์ กาฬสินธุ์ จำกัด</v>
      </c>
      <c r="H15" s="112" t="s">
        <v>45</v>
      </c>
      <c r="I15" s="75">
        <v>170</v>
      </c>
      <c r="J15" s="115" t="str">
        <f t="shared" si="2"/>
        <v>/2569</v>
      </c>
      <c r="K15" s="48" t="s">
        <v>30</v>
      </c>
      <c r="L15" s="86" t="s">
        <v>63</v>
      </c>
      <c r="M15" s="30" t="s">
        <v>40</v>
      </c>
    </row>
    <row r="16" spans="1:13" ht="24" customHeight="1" x14ac:dyDescent="0.7">
      <c r="A16" s="93">
        <v>10</v>
      </c>
      <c r="B16" s="96" t="s">
        <v>73</v>
      </c>
      <c r="C16" s="102">
        <v>160000</v>
      </c>
      <c r="D16" s="107">
        <v>160000</v>
      </c>
      <c r="E16" s="47" t="s">
        <v>12</v>
      </c>
      <c r="F16" s="49" t="s">
        <v>46</v>
      </c>
      <c r="G16" s="83" t="str">
        <f t="shared" si="0"/>
        <v>ร้านเอ้บเจริญทรัพย์</v>
      </c>
      <c r="H16" s="112" t="s">
        <v>15</v>
      </c>
      <c r="I16" s="75">
        <v>173</v>
      </c>
      <c r="J16" s="115" t="str">
        <f t="shared" si="2"/>
        <v>/2569</v>
      </c>
      <c r="K16" s="48" t="s">
        <v>30</v>
      </c>
      <c r="L16" s="86" t="s">
        <v>64</v>
      </c>
      <c r="M16" s="30" t="s">
        <v>41</v>
      </c>
    </row>
    <row r="17" spans="1:14" ht="24" customHeight="1" x14ac:dyDescent="0.7">
      <c r="A17" s="94">
        <v>11</v>
      </c>
      <c r="B17" s="100" t="s">
        <v>72</v>
      </c>
      <c r="C17" s="103">
        <v>8200</v>
      </c>
      <c r="D17" s="108">
        <v>8200</v>
      </c>
      <c r="E17" s="110" t="s">
        <v>12</v>
      </c>
      <c r="F17" s="88" t="s">
        <v>56</v>
      </c>
      <c r="G17" s="89" t="str">
        <f t="shared" si="0"/>
        <v>โสภาการพาณิชย์</v>
      </c>
      <c r="H17" s="113" t="s">
        <v>12</v>
      </c>
      <c r="I17" s="90">
        <v>174</v>
      </c>
      <c r="J17" s="116" t="str">
        <f t="shared" si="2"/>
        <v>/2569</v>
      </c>
      <c r="K17" s="91" t="s">
        <v>30</v>
      </c>
      <c r="L17" s="92" t="s">
        <v>65</v>
      </c>
      <c r="M17" s="30" t="s">
        <v>41</v>
      </c>
    </row>
    <row r="18" spans="1:14" ht="22.5" customHeight="1" x14ac:dyDescent="0.7">
      <c r="A18" s="30"/>
      <c r="B18" s="32"/>
      <c r="C18" s="3"/>
      <c r="D18" s="71"/>
      <c r="E18" s="33"/>
      <c r="F18" s="36"/>
      <c r="G18" s="25"/>
      <c r="H18" s="73"/>
      <c r="I18" s="27"/>
      <c r="J18" s="27"/>
      <c r="K18" s="34"/>
      <c r="L18" s="74"/>
    </row>
    <row r="19" spans="1:14" ht="22.5" customHeight="1" x14ac:dyDescent="0.7">
      <c r="A19" s="30"/>
      <c r="B19" s="32"/>
      <c r="C19" s="3"/>
      <c r="D19" s="71"/>
      <c r="E19" s="33"/>
      <c r="F19" s="36"/>
      <c r="G19" s="25"/>
      <c r="H19" s="73"/>
      <c r="I19" s="27"/>
      <c r="J19" s="27"/>
      <c r="K19" s="34"/>
      <c r="L19" s="74"/>
    </row>
    <row r="20" spans="1:14" ht="22.5" customHeight="1" x14ac:dyDescent="0.7">
      <c r="A20" s="30"/>
      <c r="B20" s="32"/>
      <c r="C20" s="3"/>
      <c r="D20" s="71"/>
      <c r="E20" s="33"/>
      <c r="F20" s="36"/>
      <c r="G20" s="25"/>
      <c r="H20" s="73"/>
      <c r="I20" s="27"/>
      <c r="J20" s="27"/>
      <c r="K20" s="34"/>
      <c r="L20" s="74"/>
    </row>
    <row r="21" spans="1:14" ht="22.5" customHeight="1" x14ac:dyDescent="0.7">
      <c r="A21" s="30"/>
      <c r="B21" s="32"/>
      <c r="C21" s="3"/>
      <c r="D21" s="71"/>
      <c r="E21" s="33"/>
      <c r="F21" s="36"/>
      <c r="G21" s="25"/>
      <c r="H21" s="73"/>
      <c r="I21" s="27"/>
      <c r="J21" s="27"/>
      <c r="K21" s="34"/>
      <c r="L21" s="74"/>
    </row>
    <row r="22" spans="1:14" ht="22.5" customHeight="1" x14ac:dyDescent="0.7">
      <c r="A22" s="30"/>
      <c r="B22" s="32"/>
      <c r="C22" s="3"/>
      <c r="D22" s="71"/>
      <c r="E22" s="33"/>
      <c r="F22" s="36"/>
      <c r="G22" s="25"/>
      <c r="H22" s="73"/>
      <c r="I22" s="27"/>
      <c r="J22" s="27"/>
      <c r="K22" s="34"/>
      <c r="L22" s="74"/>
    </row>
    <row r="23" spans="1:14" ht="21" customHeight="1" x14ac:dyDescent="0.7">
      <c r="A23" s="30"/>
      <c r="B23" s="32"/>
      <c r="C23" s="3"/>
      <c r="D23" s="71"/>
      <c r="E23" s="33"/>
      <c r="F23" s="36"/>
      <c r="G23" s="72"/>
      <c r="H23" s="73"/>
      <c r="I23" s="27"/>
      <c r="J23" s="27"/>
      <c r="K23" s="34"/>
      <c r="L23" s="74"/>
    </row>
    <row r="24" spans="1:14" ht="24" customHeight="1" x14ac:dyDescent="0.7">
      <c r="A24" s="30"/>
      <c r="B24" s="3"/>
      <c r="C24" s="3"/>
      <c r="D24" s="30"/>
      <c r="E24" s="36"/>
      <c r="F24" s="36"/>
      <c r="G24" s="121"/>
      <c r="H24" s="121"/>
      <c r="I24" s="121"/>
      <c r="J24" s="121"/>
      <c r="K24" s="121"/>
      <c r="L24" s="121"/>
      <c r="M24" s="30" t="s">
        <v>40</v>
      </c>
      <c r="N24" s="1">
        <f>COUNTIF(M7:M17,"วัสดุ")</f>
        <v>3</v>
      </c>
    </row>
    <row r="25" spans="1:14" ht="24" customHeight="1" x14ac:dyDescent="0.7">
      <c r="A25" s="23"/>
      <c r="B25" s="3"/>
      <c r="C25" s="3"/>
      <c r="D25" s="30"/>
      <c r="E25" s="36"/>
      <c r="F25" s="36"/>
      <c r="G25" s="121" t="s">
        <v>75</v>
      </c>
      <c r="H25" s="121"/>
      <c r="I25" s="121"/>
      <c r="J25" s="121"/>
      <c r="K25" s="121"/>
      <c r="L25" s="121"/>
      <c r="M25" s="30" t="s">
        <v>41</v>
      </c>
      <c r="N25" s="1">
        <f>COUNTIF(M7:M17,"คชจ")</f>
        <v>8</v>
      </c>
    </row>
    <row r="26" spans="1:14" ht="24" customHeight="1" x14ac:dyDescent="0.7">
      <c r="A26" s="23"/>
      <c r="B26" s="3"/>
      <c r="C26" s="3"/>
      <c r="D26" s="30"/>
      <c r="E26" s="36"/>
      <c r="F26" s="36"/>
      <c r="G26" s="121" t="s">
        <v>31</v>
      </c>
      <c r="H26" s="121"/>
      <c r="I26" s="121"/>
      <c r="J26" s="121"/>
      <c r="K26" s="121"/>
      <c r="L26" s="121"/>
      <c r="M26" s="30" t="s">
        <v>42</v>
      </c>
      <c r="N26" s="1">
        <f>COUNTIF(M7:M17,"ครุภัณฑ์")</f>
        <v>0</v>
      </c>
    </row>
    <row r="27" spans="1:14" ht="24" customHeight="1" x14ac:dyDescent="0.7">
      <c r="A27" s="23"/>
      <c r="B27" s="3"/>
      <c r="C27" s="66"/>
      <c r="D27" s="66" t="s">
        <v>37</v>
      </c>
      <c r="E27" s="67" t="s">
        <v>38</v>
      </c>
      <c r="F27" s="36"/>
      <c r="G27" s="50"/>
      <c r="H27" s="50"/>
      <c r="I27" s="50"/>
      <c r="J27" s="50"/>
      <c r="K27" s="50"/>
      <c r="L27" s="28"/>
      <c r="M27" s="30" t="s">
        <v>48</v>
      </c>
      <c r="N27" s="1">
        <f>COUNTIF(M7:M17,"ที่ดิน")</f>
        <v>0</v>
      </c>
    </row>
    <row r="28" spans="1:14" ht="24" customHeight="1" x14ac:dyDescent="0.7">
      <c r="A28" s="23"/>
      <c r="B28" s="3"/>
      <c r="C28" s="53" t="s">
        <v>34</v>
      </c>
      <c r="D28" s="54">
        <f>SUM(C7:C17)</f>
        <v>260919</v>
      </c>
      <c r="E28" s="55">
        <v>11</v>
      </c>
      <c r="F28" s="36"/>
      <c r="G28" s="35"/>
      <c r="H28" s="31"/>
      <c r="I28" s="28"/>
      <c r="J28" s="27"/>
      <c r="K28" s="6"/>
      <c r="L28" s="41"/>
    </row>
    <row r="29" spans="1:14" ht="24" customHeight="1" x14ac:dyDescent="0.7">
      <c r="A29" s="23"/>
      <c r="B29" s="24"/>
      <c r="C29" s="53" t="s">
        <v>35</v>
      </c>
      <c r="D29" s="78">
        <f>SUM(C7:C11)</f>
        <v>10446</v>
      </c>
      <c r="E29" s="56">
        <v>5</v>
      </c>
      <c r="F29" s="25"/>
      <c r="G29" s="26"/>
      <c r="H29" s="27"/>
      <c r="I29" s="28"/>
      <c r="J29" s="27"/>
      <c r="K29" s="6"/>
      <c r="L29" s="41"/>
    </row>
    <row r="30" spans="1:14" ht="24" customHeight="1" x14ac:dyDescent="0.7">
      <c r="A30" s="23"/>
      <c r="B30" s="13"/>
      <c r="C30" s="57" t="s">
        <v>36</v>
      </c>
      <c r="D30" s="79">
        <f>SUM(C12:C17)</f>
        <v>250473</v>
      </c>
      <c r="E30" s="55">
        <v>6</v>
      </c>
      <c r="F30" s="23"/>
      <c r="G30" s="7"/>
      <c r="H30" s="2"/>
      <c r="J30" s="7"/>
      <c r="K30" s="1"/>
      <c r="L30" s="41"/>
    </row>
    <row r="31" spans="1:14" ht="24" customHeight="1" thickBot="1" x14ac:dyDescent="0.75">
      <c r="A31" s="29"/>
      <c r="B31" s="58"/>
      <c r="C31" s="76"/>
      <c r="D31" s="76">
        <f>D30+D29</f>
        <v>260919</v>
      </c>
      <c r="E31" s="77">
        <f>SUM(E29:E30)</f>
        <v>11</v>
      </c>
      <c r="F31" s="34"/>
      <c r="H31" s="1"/>
      <c r="I31" s="12"/>
      <c r="J31" s="12"/>
      <c r="K31" s="1"/>
      <c r="L31" s="41"/>
    </row>
    <row r="32" spans="1:14" s="10" customFormat="1" ht="24" customHeight="1" thickTop="1" thickBot="1" x14ac:dyDescent="0.75">
      <c r="A32" s="4"/>
      <c r="B32" s="59"/>
      <c r="C32" s="81" t="s">
        <v>39</v>
      </c>
      <c r="D32" s="82">
        <f>D28-D31</f>
        <v>0</v>
      </c>
      <c r="E32" s="82">
        <f>E28-E31</f>
        <v>0</v>
      </c>
      <c r="F32" s="34"/>
      <c r="G32" s="6"/>
      <c r="H32" s="1"/>
      <c r="I32" s="12"/>
      <c r="J32" s="12"/>
      <c r="K32" s="1"/>
      <c r="L32" s="42"/>
      <c r="M32" s="23"/>
    </row>
    <row r="33" spans="1:13" s="10" customFormat="1" ht="24" customHeight="1" thickTop="1" x14ac:dyDescent="0.7">
      <c r="A33" s="4"/>
      <c r="B33" s="60"/>
      <c r="C33" s="80" t="s">
        <v>44</v>
      </c>
      <c r="D33" s="80" t="s">
        <v>37</v>
      </c>
      <c r="E33" s="80" t="s">
        <v>38</v>
      </c>
      <c r="F33" s="34"/>
      <c r="G33" s="6"/>
      <c r="H33" s="1"/>
      <c r="I33" s="12"/>
      <c r="J33" s="12"/>
      <c r="K33" s="1"/>
      <c r="L33" s="42"/>
      <c r="M33" s="23"/>
    </row>
    <row r="34" spans="1:13" s="10" customFormat="1" ht="24" customHeight="1" x14ac:dyDescent="0.7">
      <c r="A34" s="4"/>
      <c r="B34" s="61"/>
      <c r="C34" s="62" t="s">
        <v>40</v>
      </c>
      <c r="D34" s="63">
        <f>C9+C11+C15</f>
        <v>18389</v>
      </c>
      <c r="E34" s="52">
        <f>COUNTIF(M7:M17,"วัสดุ")</f>
        <v>3</v>
      </c>
      <c r="F34" s="34"/>
      <c r="G34" s="6"/>
      <c r="H34" s="1"/>
      <c r="I34" s="12"/>
      <c r="J34" s="12"/>
      <c r="K34" s="1"/>
      <c r="L34" s="42"/>
      <c r="M34" s="23"/>
    </row>
    <row r="35" spans="1:13" s="10" customFormat="1" ht="24" customHeight="1" x14ac:dyDescent="0.7">
      <c r="A35" s="4"/>
      <c r="B35" s="60"/>
      <c r="C35" s="62" t="s">
        <v>41</v>
      </c>
      <c r="D35" s="63">
        <f>C7+C8+C10+C12+C13+C14+C16+C17</f>
        <v>242530</v>
      </c>
      <c r="E35" s="52">
        <v>8</v>
      </c>
      <c r="F35" s="34"/>
      <c r="G35" s="6"/>
      <c r="H35" s="1"/>
      <c r="I35" s="12"/>
      <c r="J35" s="12"/>
      <c r="K35" s="1"/>
      <c r="L35" s="42"/>
      <c r="M35" s="23"/>
    </row>
    <row r="36" spans="1:13" s="10" customFormat="1" ht="24" customHeight="1" x14ac:dyDescent="0.7">
      <c r="A36" s="4"/>
      <c r="B36" s="60"/>
      <c r="C36" s="62" t="s">
        <v>42</v>
      </c>
      <c r="D36" s="63"/>
      <c r="E36" s="52">
        <f>COUNTIF(M7:M17,"ครุภัณฑ์")</f>
        <v>0</v>
      </c>
      <c r="F36" s="34"/>
      <c r="G36" s="6"/>
      <c r="H36" s="1"/>
      <c r="I36" s="12"/>
      <c r="J36" s="12"/>
      <c r="K36" s="1"/>
      <c r="L36" s="42"/>
      <c r="M36" s="23"/>
    </row>
    <row r="37" spans="1:13" s="10" customFormat="1" ht="24" customHeight="1" x14ac:dyDescent="0.7">
      <c r="A37" s="4"/>
      <c r="C37" s="64" t="s">
        <v>43</v>
      </c>
      <c r="D37" s="65"/>
      <c r="E37" s="52">
        <f>COUNTIF(M10:M25,"ที่ดิน")</f>
        <v>0</v>
      </c>
      <c r="F37" s="34"/>
      <c r="G37" s="6"/>
      <c r="H37" s="1"/>
      <c r="I37" s="1"/>
      <c r="J37" s="12"/>
      <c r="K37" s="12"/>
      <c r="L37" s="41"/>
      <c r="M37" s="23"/>
    </row>
    <row r="38" spans="1:13" s="10" customFormat="1" ht="24" customHeight="1" x14ac:dyDescent="0.7">
      <c r="A38" s="4"/>
      <c r="B38" s="1"/>
      <c r="C38" s="68" t="s">
        <v>34</v>
      </c>
      <c r="D38" s="69">
        <f>SUM(D34:D37)</f>
        <v>260919</v>
      </c>
      <c r="E38" s="70">
        <f>SUM(E34:E37)</f>
        <v>11</v>
      </c>
      <c r="F38" s="6"/>
      <c r="G38" s="6"/>
      <c r="H38" s="1"/>
      <c r="I38" s="1"/>
      <c r="J38" s="12"/>
      <c r="K38" s="12"/>
      <c r="L38" s="41"/>
      <c r="M38" s="23"/>
    </row>
    <row r="39" spans="1:13" s="10" customFormat="1" ht="24" customHeight="1" x14ac:dyDescent="0.7">
      <c r="A39" s="4"/>
      <c r="B39" s="1"/>
      <c r="C39" s="37"/>
      <c r="D39" s="1"/>
      <c r="E39" s="1"/>
      <c r="F39" s="6"/>
      <c r="G39" s="6"/>
      <c r="H39" s="1"/>
      <c r="I39" s="1"/>
      <c r="J39" s="12"/>
      <c r="K39" s="12"/>
      <c r="L39" s="41"/>
      <c r="M39" s="23"/>
    </row>
    <row r="40" spans="1:13" ht="24" customHeight="1" x14ac:dyDescent="0.7">
      <c r="B40" s="1"/>
      <c r="C40" s="37"/>
      <c r="D40" s="37">
        <f>D38-D31</f>
        <v>0</v>
      </c>
      <c r="H40" s="1"/>
      <c r="I40" s="1"/>
      <c r="J40" s="1"/>
      <c r="K40" s="12"/>
      <c r="L40" s="41"/>
    </row>
    <row r="41" spans="1:13" ht="24" customHeight="1" x14ac:dyDescent="0.7">
      <c r="B41" s="1"/>
      <c r="C41" s="1"/>
      <c r="D41" s="1"/>
      <c r="H41" s="1"/>
      <c r="I41" s="1"/>
      <c r="J41" s="1"/>
      <c r="K41" s="12"/>
      <c r="L41" s="41"/>
    </row>
    <row r="42" spans="1:13" ht="24" customHeight="1" x14ac:dyDescent="0.7">
      <c r="B42" s="1"/>
      <c r="C42" s="1"/>
      <c r="D42" s="1"/>
      <c r="H42" s="1"/>
      <c r="I42" s="1"/>
      <c r="J42" s="1"/>
      <c r="K42" s="12"/>
      <c r="L42" s="41"/>
    </row>
    <row r="43" spans="1:13" ht="24" customHeight="1" x14ac:dyDescent="0.7">
      <c r="B43" s="1"/>
      <c r="C43" s="1"/>
      <c r="D43" s="1"/>
      <c r="H43" s="1"/>
      <c r="I43" s="1"/>
      <c r="J43" s="1"/>
      <c r="K43" s="12"/>
      <c r="L43" s="41"/>
    </row>
    <row r="44" spans="1:13" ht="24" customHeight="1" x14ac:dyDescent="0.7">
      <c r="B44" s="1"/>
      <c r="C44" s="1"/>
      <c r="D44" s="1"/>
      <c r="H44" s="1"/>
      <c r="I44" s="1"/>
      <c r="J44" s="1"/>
      <c r="K44" s="12"/>
      <c r="L44" s="41"/>
    </row>
    <row r="45" spans="1:13" ht="24" customHeight="1" x14ac:dyDescent="0.7">
      <c r="B45" s="1"/>
      <c r="C45" s="1"/>
      <c r="D45" s="1"/>
      <c r="H45" s="1"/>
      <c r="I45" s="1"/>
      <c r="J45" s="1"/>
      <c r="K45" s="12"/>
      <c r="L45" s="41"/>
    </row>
    <row r="46" spans="1:13" ht="24" customHeight="1" x14ac:dyDescent="0.7">
      <c r="B46" s="1"/>
      <c r="C46" s="1"/>
      <c r="D46" s="1"/>
      <c r="H46" s="1"/>
      <c r="I46" s="1"/>
      <c r="J46" s="1"/>
      <c r="K46" s="12"/>
      <c r="L46" s="41"/>
    </row>
    <row r="47" spans="1:13" ht="24" customHeight="1" x14ac:dyDescent="0.7">
      <c r="B47" s="1"/>
      <c r="C47" s="1"/>
      <c r="D47" s="1"/>
      <c r="H47" s="1"/>
      <c r="I47" s="1"/>
      <c r="J47" s="1"/>
      <c r="K47" s="12"/>
      <c r="L47" s="41"/>
    </row>
    <row r="48" spans="1:13" ht="24" customHeight="1" x14ac:dyDescent="0.7">
      <c r="B48" s="1"/>
      <c r="C48" s="1"/>
      <c r="D48" s="1"/>
      <c r="H48" s="1"/>
      <c r="I48" s="1"/>
      <c r="J48" s="1"/>
      <c r="K48" s="12"/>
      <c r="L48" s="41"/>
    </row>
    <row r="49" spans="2:12" ht="24" customHeight="1" x14ac:dyDescent="0.7">
      <c r="B49" s="1"/>
      <c r="C49" s="1"/>
      <c r="D49" s="1"/>
      <c r="H49" s="1"/>
      <c r="I49" s="1"/>
      <c r="J49" s="1"/>
      <c r="K49" s="12"/>
      <c r="L49" s="41"/>
    </row>
    <row r="50" spans="2:12" ht="24" customHeight="1" x14ac:dyDescent="0.7">
      <c r="B50" s="1"/>
      <c r="C50" s="1"/>
      <c r="D50" s="1"/>
      <c r="H50" s="1"/>
      <c r="I50" s="1"/>
      <c r="J50" s="1"/>
      <c r="K50" s="12"/>
      <c r="L50" s="41"/>
    </row>
    <row r="51" spans="2:12" ht="24" customHeight="1" x14ac:dyDescent="0.7">
      <c r="B51" s="1"/>
      <c r="C51" s="1"/>
      <c r="D51" s="1"/>
      <c r="H51" s="1"/>
      <c r="I51" s="1"/>
      <c r="J51" s="1"/>
      <c r="K51" s="12"/>
      <c r="L51" s="41"/>
    </row>
    <row r="52" spans="2:12" ht="24" customHeight="1" x14ac:dyDescent="0.7">
      <c r="B52" s="1"/>
      <c r="C52" s="1"/>
      <c r="D52" s="1"/>
      <c r="H52" s="1"/>
      <c r="I52" s="1"/>
      <c r="J52" s="1"/>
      <c r="K52" s="12"/>
      <c r="L52" s="41"/>
    </row>
    <row r="53" spans="2:12" ht="24" customHeight="1" x14ac:dyDescent="0.7">
      <c r="B53" s="1"/>
      <c r="C53" s="1"/>
      <c r="D53" s="1"/>
      <c r="H53" s="1"/>
      <c r="I53" s="1"/>
      <c r="J53" s="1"/>
      <c r="K53" s="12"/>
      <c r="L53" s="41"/>
    </row>
    <row r="54" spans="2:12" ht="24" customHeight="1" x14ac:dyDescent="0.7">
      <c r="B54" s="1"/>
      <c r="C54" s="1"/>
      <c r="D54" s="1"/>
      <c r="H54" s="1"/>
      <c r="I54" s="1"/>
      <c r="J54" s="1"/>
      <c r="K54" s="12"/>
      <c r="L54" s="41"/>
    </row>
    <row r="55" spans="2:12" ht="24" customHeight="1" x14ac:dyDescent="0.7">
      <c r="B55" s="1"/>
      <c r="C55" s="1"/>
      <c r="D55" s="1"/>
      <c r="H55" s="1"/>
      <c r="I55" s="1"/>
      <c r="J55" s="1"/>
      <c r="K55" s="12"/>
      <c r="L55" s="41"/>
    </row>
    <row r="56" spans="2:12" ht="24" customHeight="1" x14ac:dyDescent="0.7">
      <c r="B56" s="1"/>
      <c r="C56" s="1"/>
      <c r="D56" s="1"/>
      <c r="H56" s="1"/>
      <c r="I56" s="1"/>
      <c r="J56" s="1"/>
      <c r="K56" s="12"/>
      <c r="L56" s="41"/>
    </row>
    <row r="57" spans="2:12" ht="24" customHeight="1" x14ac:dyDescent="0.7">
      <c r="B57" s="1"/>
      <c r="C57" s="1"/>
      <c r="D57" s="1"/>
      <c r="H57" s="1"/>
      <c r="I57" s="1"/>
      <c r="J57" s="1"/>
      <c r="K57" s="12"/>
      <c r="L57" s="41"/>
    </row>
    <row r="58" spans="2:12" ht="24" customHeight="1" x14ac:dyDescent="0.7">
      <c r="B58" s="1"/>
      <c r="C58" s="1"/>
      <c r="D58" s="1"/>
      <c r="H58" s="1"/>
      <c r="I58" s="1"/>
      <c r="J58" s="1"/>
      <c r="K58" s="12"/>
      <c r="L58" s="41"/>
    </row>
    <row r="59" spans="2:12" ht="24" customHeight="1" x14ac:dyDescent="0.7">
      <c r="B59" s="1"/>
      <c r="C59" s="1"/>
      <c r="D59" s="1"/>
      <c r="H59" s="1"/>
      <c r="I59" s="1"/>
      <c r="J59" s="1"/>
      <c r="K59" s="12"/>
      <c r="L59" s="41"/>
    </row>
    <row r="60" spans="2:12" ht="24" customHeight="1" x14ac:dyDescent="0.7">
      <c r="B60" s="1"/>
      <c r="C60" s="1"/>
      <c r="D60" s="1"/>
      <c r="H60" s="1"/>
      <c r="I60" s="1"/>
      <c r="J60" s="1"/>
      <c r="K60" s="12"/>
      <c r="L60" s="41"/>
    </row>
    <row r="61" spans="2:12" ht="24" customHeight="1" x14ac:dyDescent="0.7">
      <c r="B61" s="1"/>
      <c r="C61" s="1"/>
      <c r="D61" s="1"/>
      <c r="H61" s="1"/>
      <c r="I61" s="1"/>
      <c r="J61" s="1"/>
      <c r="K61" s="12"/>
      <c r="L61" s="41"/>
    </row>
    <row r="62" spans="2:12" ht="24" customHeight="1" x14ac:dyDescent="0.7">
      <c r="B62" s="1"/>
      <c r="C62" s="1"/>
      <c r="D62" s="1"/>
      <c r="H62" s="1"/>
      <c r="I62" s="1"/>
      <c r="J62" s="1"/>
      <c r="K62" s="12"/>
      <c r="L62" s="41"/>
    </row>
    <row r="63" spans="2:12" ht="24" customHeight="1" x14ac:dyDescent="0.7">
      <c r="B63" s="1"/>
      <c r="C63" s="1"/>
      <c r="D63" s="1"/>
      <c r="H63" s="1"/>
      <c r="I63" s="1"/>
      <c r="J63" s="1"/>
      <c r="K63" s="12"/>
      <c r="L63" s="41"/>
    </row>
    <row r="64" spans="2:12" ht="24" customHeight="1" x14ac:dyDescent="0.7">
      <c r="B64" s="1"/>
      <c r="C64" s="1"/>
      <c r="D64" s="1"/>
      <c r="H64" s="1"/>
      <c r="I64" s="1"/>
      <c r="J64" s="1"/>
      <c r="K64" s="12"/>
      <c r="L64" s="41"/>
    </row>
    <row r="65" spans="2:12" ht="24" customHeight="1" x14ac:dyDescent="0.7">
      <c r="B65" s="1"/>
      <c r="C65" s="1"/>
      <c r="D65" s="1"/>
      <c r="H65" s="1"/>
      <c r="I65" s="1"/>
      <c r="J65" s="1"/>
      <c r="K65" s="12"/>
      <c r="L65" s="41"/>
    </row>
    <row r="66" spans="2:12" ht="24" customHeight="1" x14ac:dyDescent="0.7">
      <c r="B66" s="1"/>
      <c r="C66" s="1"/>
      <c r="D66" s="1"/>
      <c r="H66" s="1"/>
      <c r="I66" s="1"/>
      <c r="J66" s="1"/>
      <c r="K66" s="12"/>
      <c r="L66" s="41"/>
    </row>
    <row r="67" spans="2:12" ht="24" customHeight="1" x14ac:dyDescent="0.7">
      <c r="B67" s="1"/>
      <c r="C67" s="1"/>
      <c r="D67" s="1"/>
      <c r="H67" s="1"/>
      <c r="I67" s="1"/>
      <c r="J67" s="1"/>
      <c r="K67" s="12"/>
      <c r="L67" s="41"/>
    </row>
    <row r="68" spans="2:12" ht="24" customHeight="1" x14ac:dyDescent="0.7">
      <c r="B68" s="1"/>
      <c r="C68" s="1"/>
      <c r="D68" s="1"/>
      <c r="H68" s="1"/>
      <c r="I68" s="1"/>
      <c r="J68" s="1"/>
      <c r="K68" s="12"/>
      <c r="L68" s="41"/>
    </row>
    <row r="69" spans="2:12" ht="24" customHeight="1" x14ac:dyDescent="0.7">
      <c r="B69" s="1"/>
      <c r="C69" s="1"/>
      <c r="D69" s="1"/>
      <c r="H69" s="1"/>
      <c r="I69" s="1"/>
      <c r="J69" s="1"/>
      <c r="K69" s="12"/>
      <c r="L69" s="41"/>
    </row>
    <row r="70" spans="2:12" ht="24" customHeight="1" x14ac:dyDescent="0.7">
      <c r="B70" s="1"/>
      <c r="C70" s="1"/>
      <c r="D70" s="1"/>
      <c r="H70" s="1"/>
      <c r="I70" s="1"/>
      <c r="J70" s="1"/>
      <c r="K70" s="12"/>
      <c r="L70" s="41"/>
    </row>
    <row r="71" spans="2:12" ht="24" customHeight="1" x14ac:dyDescent="0.7">
      <c r="B71" s="1"/>
      <c r="C71" s="1"/>
      <c r="D71" s="1"/>
      <c r="H71" s="1"/>
      <c r="I71" s="1"/>
      <c r="J71" s="1"/>
      <c r="K71" s="12"/>
      <c r="L71" s="41"/>
    </row>
    <row r="72" spans="2:12" ht="24" customHeight="1" x14ac:dyDescent="0.7">
      <c r="B72" s="1"/>
      <c r="C72" s="1"/>
      <c r="D72" s="1"/>
      <c r="H72" s="1"/>
      <c r="I72" s="1"/>
      <c r="J72" s="1"/>
      <c r="K72" s="12"/>
      <c r="L72" s="41"/>
    </row>
    <row r="73" spans="2:12" ht="24" customHeight="1" x14ac:dyDescent="0.7">
      <c r="B73" s="1"/>
      <c r="C73" s="1"/>
      <c r="D73" s="1"/>
      <c r="H73" s="1"/>
      <c r="I73" s="1"/>
      <c r="J73" s="1"/>
      <c r="K73" s="12"/>
      <c r="L73" s="41"/>
    </row>
    <row r="74" spans="2:12" ht="24" customHeight="1" x14ac:dyDescent="0.7">
      <c r="B74" s="1"/>
      <c r="C74" s="1"/>
      <c r="D74" s="1"/>
      <c r="H74" s="1"/>
      <c r="I74" s="1"/>
      <c r="J74" s="1"/>
      <c r="K74" s="12"/>
      <c r="L74" s="41"/>
    </row>
    <row r="75" spans="2:12" ht="24" customHeight="1" x14ac:dyDescent="0.7">
      <c r="B75" s="1"/>
      <c r="C75" s="1"/>
      <c r="D75" s="1"/>
      <c r="H75" s="1"/>
      <c r="I75" s="1"/>
      <c r="J75" s="1"/>
      <c r="K75" s="12"/>
      <c r="L75" s="41"/>
    </row>
    <row r="76" spans="2:12" ht="24" customHeight="1" x14ac:dyDescent="0.7">
      <c r="B76" s="1"/>
      <c r="C76" s="1"/>
      <c r="D76" s="1"/>
      <c r="H76" s="1"/>
      <c r="I76" s="1"/>
      <c r="J76" s="1"/>
      <c r="K76" s="12"/>
      <c r="L76" s="41"/>
    </row>
    <row r="77" spans="2:12" ht="24" customHeight="1" x14ac:dyDescent="0.7">
      <c r="B77" s="1"/>
      <c r="C77" s="1"/>
      <c r="D77" s="1"/>
      <c r="H77" s="1"/>
      <c r="I77" s="1"/>
      <c r="J77" s="1"/>
      <c r="K77" s="12"/>
      <c r="L77" s="41"/>
    </row>
    <row r="78" spans="2:12" ht="24" customHeight="1" x14ac:dyDescent="0.7">
      <c r="B78" s="1"/>
      <c r="C78" s="1"/>
      <c r="D78" s="1"/>
      <c r="H78" s="1"/>
      <c r="I78" s="1"/>
      <c r="J78" s="1"/>
      <c r="K78" s="12"/>
      <c r="L78" s="41"/>
    </row>
    <row r="79" spans="2:12" ht="24" customHeight="1" x14ac:dyDescent="0.7">
      <c r="B79" s="1"/>
      <c r="C79" s="1"/>
      <c r="D79" s="1"/>
      <c r="H79" s="1"/>
      <c r="I79" s="1"/>
      <c r="J79" s="1"/>
      <c r="K79" s="12"/>
      <c r="L79" s="41"/>
    </row>
    <row r="80" spans="2:12" ht="24" customHeight="1" x14ac:dyDescent="0.7">
      <c r="B80" s="1"/>
      <c r="C80" s="1"/>
      <c r="D80" s="1"/>
      <c r="H80" s="1"/>
      <c r="I80" s="1"/>
      <c r="J80" s="1"/>
      <c r="K80" s="12"/>
      <c r="L80" s="41"/>
    </row>
    <row r="81" spans="2:12" ht="24" customHeight="1" x14ac:dyDescent="0.7">
      <c r="B81" s="1"/>
      <c r="C81" s="1"/>
      <c r="D81" s="1"/>
      <c r="H81" s="1"/>
      <c r="I81" s="1"/>
      <c r="J81" s="1"/>
      <c r="K81" s="12"/>
      <c r="L81" s="41"/>
    </row>
  </sheetData>
  <mergeCells count="15">
    <mergeCell ref="G25:I25"/>
    <mergeCell ref="G26:I26"/>
    <mergeCell ref="G24:I24"/>
    <mergeCell ref="J25:L25"/>
    <mergeCell ref="J26:L26"/>
    <mergeCell ref="J24:L24"/>
    <mergeCell ref="A1:K1"/>
    <mergeCell ref="A2:L2"/>
    <mergeCell ref="A3:L3"/>
    <mergeCell ref="A5:A6"/>
    <mergeCell ref="B5:B6"/>
    <mergeCell ref="K5:L6"/>
    <mergeCell ref="I5:J6"/>
    <mergeCell ref="H5:H6"/>
    <mergeCell ref="E5:E6"/>
  </mergeCells>
  <phoneticPr fontId="3" type="noConversion"/>
  <conditionalFormatting sqref="D37">
    <cfRule type="cellIs" dxfId="0" priority="2" operator="greaterThan">
      <formula>975256</formula>
    </cfRule>
  </conditionalFormatting>
  <printOptions horizontalCentered="1"/>
  <pageMargins left="0.23622047244094491" right="0.23622047244094491" top="0.55118110236220474" bottom="0.55118110236220474" header="0.31496062992125984" footer="0.31496062992125984"/>
  <pageSetup paperSize="9" scale="64" fitToHeight="0" orientation="landscape" r:id="rId1"/>
  <headerFooter alignWithMargins="0">
    <oddFooter>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6AA9B-A5E7-4C0D-879F-DEC0888FABD8}">
  <dimension ref="A1:D10"/>
  <sheetViews>
    <sheetView workbookViewId="0">
      <selection sqref="A1:A10"/>
    </sheetView>
  </sheetViews>
  <sheetFormatPr defaultRowHeight="13.8" x14ac:dyDescent="0.25"/>
  <cols>
    <col min="1" max="1" width="49.19921875" customWidth="1"/>
  </cols>
  <sheetData>
    <row r="1" spans="1:4" ht="24" customHeight="1" x14ac:dyDescent="0.25">
      <c r="A1" s="20" t="s">
        <v>20</v>
      </c>
      <c r="B1" s="21"/>
      <c r="C1" s="21"/>
      <c r="D1" s="22"/>
    </row>
    <row r="2" spans="1:4" ht="24" customHeight="1" x14ac:dyDescent="0.25">
      <c r="A2" s="14" t="s">
        <v>21</v>
      </c>
      <c r="B2" s="15"/>
      <c r="C2" s="15"/>
      <c r="D2" s="15"/>
    </row>
    <row r="3" spans="1:4" ht="24.6" x14ac:dyDescent="0.25">
      <c r="A3" s="16" t="s">
        <v>22</v>
      </c>
      <c r="B3" s="16"/>
      <c r="C3" s="16"/>
      <c r="D3" s="16"/>
    </row>
    <row r="4" spans="1:4" ht="24" customHeight="1" x14ac:dyDescent="0.25">
      <c r="A4" s="14" t="s">
        <v>23</v>
      </c>
      <c r="B4" s="15"/>
      <c r="C4" s="15"/>
      <c r="D4" s="15"/>
    </row>
    <row r="5" spans="1:4" ht="24" customHeight="1" x14ac:dyDescent="0.25">
      <c r="A5" s="14" t="s">
        <v>24</v>
      </c>
      <c r="B5" s="15"/>
      <c r="C5" s="15"/>
      <c r="D5" s="15"/>
    </row>
    <row r="6" spans="1:4" ht="24.6" x14ac:dyDescent="0.25">
      <c r="A6" s="16" t="s">
        <v>25</v>
      </c>
      <c r="B6" s="16"/>
      <c r="C6" s="16"/>
      <c r="D6" s="16"/>
    </row>
    <row r="7" spans="1:4" ht="24" customHeight="1" x14ac:dyDescent="0.25">
      <c r="A7" s="14" t="s">
        <v>28</v>
      </c>
      <c r="B7" s="15"/>
      <c r="C7" s="15"/>
      <c r="D7" s="15"/>
    </row>
    <row r="8" spans="1:4" ht="24.6" x14ac:dyDescent="0.25">
      <c r="A8" s="16" t="s">
        <v>29</v>
      </c>
      <c r="B8" s="16"/>
      <c r="C8" s="16"/>
      <c r="D8" s="16"/>
    </row>
    <row r="9" spans="1:4" ht="24" customHeight="1" x14ac:dyDescent="0.25">
      <c r="A9" s="17" t="s">
        <v>26</v>
      </c>
      <c r="B9" s="18"/>
      <c r="C9" s="18"/>
      <c r="D9" s="19"/>
    </row>
    <row r="10" spans="1:4" ht="24" customHeight="1" x14ac:dyDescent="0.25">
      <c r="A10" s="17" t="s">
        <v>27</v>
      </c>
      <c r="B10" s="18"/>
      <c r="C10" s="18"/>
      <c r="D10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Boibah Rasputin</cp:lastModifiedBy>
  <cp:lastPrinted>2026-06-30T04:30:51Z</cp:lastPrinted>
  <dcterms:created xsi:type="dcterms:W3CDTF">2020-07-09T03:13:52Z</dcterms:created>
  <dcterms:modified xsi:type="dcterms:W3CDTF">2026-06-30T04:30:55Z</dcterms:modified>
</cp:coreProperties>
</file>